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2" windowHeight="8196" activeTab="0"/>
  </bookViews>
  <sheets>
    <sheet name="August 2013 Pay Scales" sheetId="1" r:id="rId1"/>
    <sheet name="Payroll explanation" sheetId="2" r:id="rId2"/>
    <sheet name="Career Families &amp; Pathways" sheetId="3" r:id="rId3"/>
  </sheets>
  <definedNames>
    <definedName name="_xlnm.Print_Area" localSheetId="0">'August 2013 Pay Scales'!$A$1:$M$71</definedName>
    <definedName name="_xlnm.Print_Area" localSheetId="2">'Career Families &amp; Pathways'!$A$1:$O$70</definedName>
    <definedName name="_xlnm.Print_Area" localSheetId="1">'Payroll explanation'!$A$1:$O$16</definedName>
  </definedNames>
  <calcPr fullCalcOnLoad="1"/>
</workbook>
</file>

<file path=xl/sharedStrings.xml><?xml version="1.0" encoding="utf-8"?>
<sst xmlns="http://schemas.openxmlformats.org/spreadsheetml/2006/main" count="35" uniqueCount="27">
  <si>
    <t>Harmonised Pay Spine</t>
  </si>
  <si>
    <t>Hourly rate</t>
  </si>
  <si>
    <t>4*</t>
  </si>
  <si>
    <t>Business Support</t>
  </si>
  <si>
    <t>Learning Support</t>
  </si>
  <si>
    <t>Teaching &amp; Training</t>
  </si>
  <si>
    <t>Advanced Teaching &amp; Training</t>
  </si>
  <si>
    <t>Leadership &amp; Management</t>
  </si>
  <si>
    <t>37^</t>
  </si>
  <si>
    <t>*</t>
  </si>
  <si>
    <t>Unqualified lecturers</t>
  </si>
  <si>
    <t>BOLD</t>
  </si>
  <si>
    <t>^</t>
  </si>
  <si>
    <t>Discretionary Recruitment, Retention</t>
  </si>
  <si>
    <t xml:space="preserve"> &amp; Motivation pay points</t>
  </si>
  <si>
    <r>
      <t>36</t>
    </r>
    <r>
      <rPr>
        <b/>
        <sz val="6.5"/>
        <rFont val="Arial"/>
        <family val="2"/>
      </rPr>
      <t>^</t>
    </r>
  </si>
  <si>
    <t>Final</t>
  </si>
  <si>
    <t>Shortened pay progression points</t>
  </si>
  <si>
    <t>£ Increase</t>
  </si>
  <si>
    <t xml:space="preserve"> Advanced calculations for Payroll </t>
  </si>
  <si>
    <t xml:space="preserve">This is the AoC's normal practice for the recommended pay scale.  </t>
  </si>
  <si>
    <t>Rounded figures</t>
  </si>
  <si>
    <t>Unrounded Figures</t>
  </si>
  <si>
    <t>Recommended Pay Scale: 1 August 2013</t>
  </si>
  <si>
    <t>A calculation has been applied to the August 2013 figures to make the resultant salaries divisible by 3, resulting in more appropriate figures for payroll purposes.</t>
  </si>
  <si>
    <t>Career Families and Pathways – 1 August 2013</t>
  </si>
  <si>
    <t>Recommended minimum wage (£7.45 per hour)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</si>
</sst>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0.0%"/>
    <numFmt numFmtId="166" formatCode="&quot;£&quot;#,##0.0"/>
    <numFmt numFmtId="167" formatCode="0.0"/>
    <numFmt numFmtId="168" formatCode="&quot;£&quot;#,##0.00"/>
    <numFmt numFmtId="169" formatCode="[$-809]dd\ mmmm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%"/>
    <numFmt numFmtId="175" formatCode="&quot;£&quot;#,##0.0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Palatino"/>
      <family val="1"/>
    </font>
    <font>
      <sz val="8"/>
      <name val="Palatino"/>
      <family val="1"/>
    </font>
    <font>
      <b/>
      <sz val="10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7.5"/>
      <name val="Arial"/>
      <family val="2"/>
    </font>
    <font>
      <b/>
      <sz val="12"/>
      <name val="Arial"/>
      <family val="2"/>
    </font>
    <font>
      <sz val="11"/>
      <color indexed="8"/>
      <name val="Palatino"/>
      <family val="2"/>
    </font>
    <font>
      <sz val="11"/>
      <color indexed="9"/>
      <name val="Palatino"/>
      <family val="2"/>
    </font>
    <font>
      <sz val="11"/>
      <color indexed="20"/>
      <name val="Palatino"/>
      <family val="2"/>
    </font>
    <font>
      <b/>
      <sz val="11"/>
      <color indexed="52"/>
      <name val="Palatino"/>
      <family val="2"/>
    </font>
    <font>
      <b/>
      <sz val="11"/>
      <color indexed="9"/>
      <name val="Palatino"/>
      <family val="2"/>
    </font>
    <font>
      <i/>
      <sz val="11"/>
      <color indexed="23"/>
      <name val="Palatino"/>
      <family val="2"/>
    </font>
    <font>
      <sz val="11"/>
      <color indexed="17"/>
      <name val="Palatino"/>
      <family val="2"/>
    </font>
    <font>
      <b/>
      <sz val="15"/>
      <color indexed="56"/>
      <name val="Palatino"/>
      <family val="2"/>
    </font>
    <font>
      <b/>
      <sz val="13"/>
      <color indexed="56"/>
      <name val="Palatino"/>
      <family val="2"/>
    </font>
    <font>
      <b/>
      <sz val="11"/>
      <color indexed="56"/>
      <name val="Palatino"/>
      <family val="2"/>
    </font>
    <font>
      <sz val="11"/>
      <color indexed="62"/>
      <name val="Palatino"/>
      <family val="2"/>
    </font>
    <font>
      <sz val="11"/>
      <color indexed="52"/>
      <name val="Palatino"/>
      <family val="2"/>
    </font>
    <font>
      <sz val="11"/>
      <color indexed="60"/>
      <name val="Palatino"/>
      <family val="2"/>
    </font>
    <font>
      <b/>
      <sz val="11"/>
      <color indexed="63"/>
      <name val="Palatino"/>
      <family val="2"/>
    </font>
    <font>
      <b/>
      <sz val="18"/>
      <color indexed="56"/>
      <name val="Cambria"/>
      <family val="2"/>
    </font>
    <font>
      <b/>
      <sz val="11"/>
      <color indexed="8"/>
      <name val="Palatino"/>
      <family val="2"/>
    </font>
    <font>
      <sz val="11"/>
      <color indexed="10"/>
      <name val="Palatino"/>
      <family val="2"/>
    </font>
    <font>
      <sz val="11"/>
      <color theme="1"/>
      <name val="Palatino"/>
      <family val="2"/>
    </font>
    <font>
      <sz val="11"/>
      <color theme="0"/>
      <name val="Palatino"/>
      <family val="2"/>
    </font>
    <font>
      <sz val="11"/>
      <color rgb="FF9C0006"/>
      <name val="Palatino"/>
      <family val="2"/>
    </font>
    <font>
      <b/>
      <sz val="11"/>
      <color rgb="FFFA7D00"/>
      <name val="Palatino"/>
      <family val="2"/>
    </font>
    <font>
      <b/>
      <sz val="11"/>
      <color theme="0"/>
      <name val="Palatino"/>
      <family val="2"/>
    </font>
    <font>
      <i/>
      <sz val="11"/>
      <color rgb="FF7F7F7F"/>
      <name val="Palatino"/>
      <family val="2"/>
    </font>
    <font>
      <sz val="11"/>
      <color rgb="FF006100"/>
      <name val="Palatino"/>
      <family val="2"/>
    </font>
    <font>
      <b/>
      <sz val="15"/>
      <color theme="3"/>
      <name val="Palatino"/>
      <family val="2"/>
    </font>
    <font>
      <b/>
      <sz val="13"/>
      <color theme="3"/>
      <name val="Palatino"/>
      <family val="2"/>
    </font>
    <font>
      <b/>
      <sz val="11"/>
      <color theme="3"/>
      <name val="Palatino"/>
      <family val="2"/>
    </font>
    <font>
      <sz val="11"/>
      <color rgb="FF3F3F76"/>
      <name val="Palatino"/>
      <family val="2"/>
    </font>
    <font>
      <sz val="11"/>
      <color rgb="FFFA7D00"/>
      <name val="Palatino"/>
      <family val="2"/>
    </font>
    <font>
      <sz val="11"/>
      <color rgb="FF9C6500"/>
      <name val="Palatino"/>
      <family val="2"/>
    </font>
    <font>
      <b/>
      <sz val="11"/>
      <color rgb="FF3F3F3F"/>
      <name val="Palatino"/>
      <family val="2"/>
    </font>
    <font>
      <b/>
      <sz val="18"/>
      <color theme="3"/>
      <name val="Cambria"/>
      <family val="2"/>
    </font>
    <font>
      <b/>
      <sz val="11"/>
      <color theme="1"/>
      <name val="Palatino"/>
      <family val="2"/>
    </font>
    <font>
      <sz val="11"/>
      <color rgb="FFFF0000"/>
      <name val="Palatin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58">
      <alignment/>
      <protection/>
    </xf>
    <xf numFmtId="0" fontId="8" fillId="0" borderId="0" xfId="58" applyFont="1">
      <alignment/>
      <protection/>
    </xf>
    <xf numFmtId="0" fontId="8" fillId="0" borderId="10" xfId="58" applyFont="1" applyBorder="1" applyAlignment="1">
      <alignment horizontal="right"/>
      <protection/>
    </xf>
    <xf numFmtId="0" fontId="8" fillId="0" borderId="11" xfId="58" applyFont="1" applyBorder="1" applyAlignment="1">
      <alignment horizontal="right"/>
      <protection/>
    </xf>
    <xf numFmtId="0" fontId="8" fillId="0" borderId="10" xfId="58" applyFont="1" applyBorder="1">
      <alignment/>
      <protection/>
    </xf>
    <xf numFmtId="0" fontId="8" fillId="0" borderId="0" xfId="58" applyFont="1" applyBorder="1">
      <alignment/>
      <protection/>
    </xf>
    <xf numFmtId="0" fontId="8" fillId="0" borderId="12" xfId="58" applyFont="1" applyBorder="1">
      <alignment/>
      <protection/>
    </xf>
    <xf numFmtId="0" fontId="7" fillId="0" borderId="10" xfId="58" applyFont="1" applyBorder="1">
      <alignment/>
      <protection/>
    </xf>
    <xf numFmtId="0" fontId="8" fillId="0" borderId="10" xfId="58" applyFont="1" applyBorder="1" applyAlignment="1">
      <alignment horizontal="center"/>
      <protection/>
    </xf>
    <xf numFmtId="0" fontId="7" fillId="0" borderId="12" xfId="58" applyFont="1" applyBorder="1" applyAlignment="1">
      <alignment horizontal="center"/>
      <protection/>
    </xf>
    <xf numFmtId="0" fontId="8" fillId="0" borderId="11" xfId="58" applyFont="1" applyBorder="1" applyAlignment="1">
      <alignment/>
      <protection/>
    </xf>
    <xf numFmtId="0" fontId="8" fillId="0" borderId="10" xfId="58" applyFont="1" applyBorder="1" applyAlignment="1">
      <alignment/>
      <protection/>
    </xf>
    <xf numFmtId="0" fontId="8" fillId="0" borderId="12" xfId="58" applyFont="1" applyBorder="1" applyAlignment="1">
      <alignment/>
      <protection/>
    </xf>
    <xf numFmtId="0" fontId="9" fillId="0" borderId="0" xfId="58" applyFont="1" applyAlignment="1">
      <alignment horizontal="center"/>
      <protection/>
    </xf>
    <xf numFmtId="0" fontId="9" fillId="0" borderId="0" xfId="58" applyFont="1">
      <alignment/>
      <protection/>
    </xf>
    <xf numFmtId="0" fontId="6" fillId="0" borderId="0" xfId="58" applyFont="1">
      <alignment/>
      <protection/>
    </xf>
    <xf numFmtId="0" fontId="10" fillId="0" borderId="0" xfId="58" applyFont="1">
      <alignment/>
      <protection/>
    </xf>
    <xf numFmtId="0" fontId="11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164" fontId="8" fillId="0" borderId="13" xfId="58" applyNumberFormat="1" applyFont="1" applyBorder="1">
      <alignment/>
      <protection/>
    </xf>
    <xf numFmtId="164" fontId="8" fillId="0" borderId="14" xfId="58" applyNumberFormat="1" applyFont="1" applyBorder="1">
      <alignment/>
      <protection/>
    </xf>
    <xf numFmtId="164" fontId="8" fillId="16" borderId="13" xfId="58" applyNumberFormat="1" applyFont="1" applyFill="1" applyBorder="1">
      <alignment/>
      <protection/>
    </xf>
    <xf numFmtId="0" fontId="7" fillId="16" borderId="11" xfId="58" applyFont="1" applyFill="1" applyBorder="1">
      <alignment/>
      <protection/>
    </xf>
    <xf numFmtId="0" fontId="8" fillId="16" borderId="10" xfId="58" applyFont="1" applyFill="1" applyBorder="1">
      <alignment/>
      <protection/>
    </xf>
    <xf numFmtId="0" fontId="7" fillId="16" borderId="10" xfId="58" applyFont="1" applyFill="1" applyBorder="1">
      <alignment/>
      <protection/>
    </xf>
    <xf numFmtId="0" fontId="9" fillId="16" borderId="15" xfId="58" applyFont="1" applyFill="1" applyBorder="1">
      <alignment/>
      <protection/>
    </xf>
    <xf numFmtId="164" fontId="7" fillId="16" borderId="13" xfId="58" applyNumberFormat="1" applyFont="1" applyFill="1" applyBorder="1">
      <alignment/>
      <protection/>
    </xf>
    <xf numFmtId="164" fontId="7" fillId="0" borderId="13" xfId="58" applyNumberFormat="1" applyFont="1" applyBorder="1">
      <alignment/>
      <protection/>
    </xf>
    <xf numFmtId="164" fontId="7" fillId="0" borderId="14" xfId="58" applyNumberFormat="1" applyFont="1" applyBorder="1">
      <alignment/>
      <protection/>
    </xf>
    <xf numFmtId="0" fontId="13" fillId="33" borderId="0" xfId="57" applyFont="1" applyFill="1">
      <alignment/>
      <protection/>
    </xf>
    <xf numFmtId="0" fontId="0" fillId="33" borderId="0" xfId="57" applyFont="1" applyFill="1" applyBorder="1">
      <alignment/>
      <protection/>
    </xf>
    <xf numFmtId="0" fontId="0" fillId="33" borderId="0" xfId="57" applyFont="1" applyFill="1">
      <alignment/>
      <protection/>
    </xf>
    <xf numFmtId="0" fontId="0" fillId="34" borderId="0" xfId="57" applyFont="1" applyFill="1">
      <alignment/>
      <protection/>
    </xf>
    <xf numFmtId="0" fontId="0" fillId="0" borderId="0" xfId="57" applyFont="1">
      <alignment/>
      <protection/>
    </xf>
    <xf numFmtId="0" fontId="0" fillId="0" borderId="16" xfId="57" applyFont="1" applyFill="1" applyBorder="1">
      <alignment/>
      <protection/>
    </xf>
    <xf numFmtId="164" fontId="0" fillId="0" borderId="17" xfId="57" applyNumberFormat="1" applyFont="1" applyFill="1" applyBorder="1">
      <alignment/>
      <protection/>
    </xf>
    <xf numFmtId="0" fontId="0" fillId="35" borderId="16" xfId="57" applyFont="1" applyFill="1" applyBorder="1">
      <alignment/>
      <protection/>
    </xf>
    <xf numFmtId="164" fontId="0" fillId="35" borderId="17" xfId="57" applyNumberFormat="1" applyFont="1" applyFill="1" applyBorder="1">
      <alignment/>
      <protection/>
    </xf>
    <xf numFmtId="0" fontId="0" fillId="0" borderId="16" xfId="57" applyFont="1" applyBorder="1">
      <alignment/>
      <protection/>
    </xf>
    <xf numFmtId="0" fontId="0" fillId="0" borderId="18" xfId="57" applyFont="1" applyBorder="1">
      <alignment/>
      <protection/>
    </xf>
    <xf numFmtId="164" fontId="0" fillId="0" borderId="19" xfId="57" applyNumberFormat="1" applyFont="1" applyFill="1" applyBorder="1">
      <alignment/>
      <protection/>
    </xf>
    <xf numFmtId="0" fontId="0" fillId="35" borderId="18" xfId="57" applyFont="1" applyFill="1" applyBorder="1">
      <alignment/>
      <protection/>
    </xf>
    <xf numFmtId="164" fontId="0" fillId="35" borderId="19" xfId="57" applyNumberFormat="1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0" xfId="57" applyFont="1" applyFill="1">
      <alignment/>
      <protection/>
    </xf>
    <xf numFmtId="164" fontId="0" fillId="35" borderId="20" xfId="57" applyNumberFormat="1" applyFont="1" applyFill="1" applyBorder="1">
      <alignment/>
      <protection/>
    </xf>
    <xf numFmtId="0" fontId="0" fillId="34" borderId="0" xfId="57" applyFont="1" applyFill="1" applyBorder="1">
      <alignment/>
      <protection/>
    </xf>
    <xf numFmtId="168" fontId="0" fillId="34" borderId="20" xfId="57" applyNumberFormat="1" applyFont="1" applyFill="1" applyBorder="1">
      <alignment/>
      <protection/>
    </xf>
    <xf numFmtId="168" fontId="0" fillId="34" borderId="21" xfId="57" applyNumberFormat="1" applyFont="1" applyFill="1" applyBorder="1">
      <alignment/>
      <protection/>
    </xf>
    <xf numFmtId="0" fontId="0" fillId="33" borderId="0" xfId="0" applyFont="1" applyFill="1" applyAlignment="1">
      <alignment/>
    </xf>
    <xf numFmtId="164" fontId="0" fillId="35" borderId="22" xfId="57" applyNumberFormat="1" applyFont="1" applyFill="1" applyBorder="1">
      <alignment/>
      <protection/>
    </xf>
    <xf numFmtId="164" fontId="8" fillId="0" borderId="0" xfId="58" applyNumberFormat="1" applyFont="1" applyBorder="1">
      <alignment/>
      <protection/>
    </xf>
    <xf numFmtId="174" fontId="6" fillId="0" borderId="0" xfId="61" applyNumberFormat="1" applyFont="1" applyAlignment="1">
      <alignment/>
    </xf>
    <xf numFmtId="0" fontId="5" fillId="33" borderId="23" xfId="57" applyFont="1" applyFill="1" applyBorder="1" applyAlignment="1">
      <alignment horizontal="center" wrapText="1"/>
      <protection/>
    </xf>
    <xf numFmtId="0" fontId="5" fillId="33" borderId="22" xfId="57" applyFont="1" applyFill="1" applyBorder="1" applyAlignment="1">
      <alignment horizontal="center" wrapText="1"/>
      <protection/>
    </xf>
    <xf numFmtId="15" fontId="5" fillId="34" borderId="18" xfId="57" applyNumberFormat="1" applyFont="1" applyFill="1" applyBorder="1" applyAlignment="1">
      <alignment horizontal="center"/>
      <protection/>
    </xf>
    <xf numFmtId="15" fontId="5" fillId="34" borderId="19" xfId="57" applyNumberFormat="1" applyFont="1" applyFill="1" applyBorder="1" applyAlignment="1">
      <alignment horizontal="center"/>
      <protection/>
    </xf>
    <xf numFmtId="0" fontId="5" fillId="0" borderId="23" xfId="57" applyFont="1" applyBorder="1" applyAlignment="1">
      <alignment horizontal="center"/>
      <protection/>
    </xf>
    <xf numFmtId="0" fontId="5" fillId="0" borderId="22" xfId="57" applyFont="1" applyBorder="1" applyAlignment="1">
      <alignment horizontal="center"/>
      <protection/>
    </xf>
    <xf numFmtId="15" fontId="5" fillId="0" borderId="16" xfId="57" applyNumberFormat="1" applyFont="1" applyBorder="1" applyAlignment="1">
      <alignment horizontal="center"/>
      <protection/>
    </xf>
    <xf numFmtId="15" fontId="5" fillId="0" borderId="17" xfId="57" applyNumberFormat="1" applyFont="1" applyBorder="1" applyAlignment="1">
      <alignment horizontal="center"/>
      <protection/>
    </xf>
    <xf numFmtId="0" fontId="5" fillId="35" borderId="23" xfId="57" applyFont="1" applyFill="1" applyBorder="1" applyAlignment="1">
      <alignment horizontal="center"/>
      <protection/>
    </xf>
    <xf numFmtId="0" fontId="5" fillId="35" borderId="22" xfId="57" applyFont="1" applyFill="1" applyBorder="1" applyAlignment="1">
      <alignment horizontal="center"/>
      <protection/>
    </xf>
    <xf numFmtId="0" fontId="5" fillId="34" borderId="24" xfId="57" applyFont="1" applyFill="1" applyBorder="1" applyAlignment="1">
      <alignment horizontal="center" wrapText="1"/>
      <protection/>
    </xf>
    <xf numFmtId="0" fontId="5" fillId="34" borderId="21" xfId="57" applyFont="1" applyFill="1" applyBorder="1" applyAlignment="1">
      <alignment horizontal="center" wrapText="1"/>
      <protection/>
    </xf>
    <xf numFmtId="0" fontId="5" fillId="36" borderId="25" xfId="57" applyFont="1" applyFill="1" applyBorder="1" applyAlignment="1">
      <alignment horizontal="center"/>
      <protection/>
    </xf>
    <xf numFmtId="0" fontId="5" fillId="36" borderId="26" xfId="57" applyFont="1" applyFill="1" applyBorder="1" applyAlignment="1">
      <alignment horizontal="center"/>
      <protection/>
    </xf>
    <xf numFmtId="0" fontId="5" fillId="36" borderId="27" xfId="57" applyFont="1" applyFill="1" applyBorder="1" applyAlignment="1">
      <alignment horizontal="center"/>
      <protection/>
    </xf>
    <xf numFmtId="15" fontId="5" fillId="35" borderId="18" xfId="57" applyNumberFormat="1" applyFont="1" applyFill="1" applyBorder="1" applyAlignment="1">
      <alignment horizontal="center"/>
      <protection/>
    </xf>
    <xf numFmtId="15" fontId="5" fillId="35" borderId="19" xfId="57" applyNumberFormat="1" applyFont="1" applyFill="1" applyBorder="1" applyAlignment="1">
      <alignment horizontal="center"/>
      <protection/>
    </xf>
    <xf numFmtId="0" fontId="5" fillId="35" borderId="24" xfId="57" applyFont="1" applyFill="1" applyBorder="1" applyAlignment="1">
      <alignment horizontal="center" vertical="center" wrapText="1"/>
      <protection/>
    </xf>
    <xf numFmtId="0" fontId="5" fillId="35" borderId="21" xfId="57" applyFont="1" applyFill="1" applyBorder="1" applyAlignment="1">
      <alignment horizontal="center" vertical="center" wrapText="1"/>
      <protection/>
    </xf>
    <xf numFmtId="0" fontId="5" fillId="33" borderId="25" xfId="57" applyFont="1" applyFill="1" applyBorder="1" applyAlignment="1">
      <alignment horizontal="center" wrapText="1"/>
      <protection/>
    </xf>
    <xf numFmtId="0" fontId="5" fillId="33" borderId="27" xfId="57" applyFont="1" applyFill="1" applyBorder="1" applyAlignment="1">
      <alignment horizontal="center" wrapText="1"/>
      <protection/>
    </xf>
    <xf numFmtId="0" fontId="5" fillId="0" borderId="27" xfId="0" applyFont="1" applyBorder="1" applyAlignment="1">
      <alignment horizontal="center" wrapText="1"/>
    </xf>
    <xf numFmtId="0" fontId="5" fillId="37" borderId="25" xfId="0" applyFont="1" applyFill="1" applyBorder="1" applyAlignment="1">
      <alignment horizontal="center"/>
    </xf>
    <xf numFmtId="0" fontId="5" fillId="37" borderId="26" xfId="0" applyFont="1" applyFill="1" applyBorder="1" applyAlignment="1">
      <alignment horizontal="center"/>
    </xf>
    <xf numFmtId="0" fontId="5" fillId="37" borderId="27" xfId="0" applyFont="1" applyFill="1" applyBorder="1" applyAlignment="1">
      <alignment horizontal="center"/>
    </xf>
    <xf numFmtId="0" fontId="7" fillId="0" borderId="28" xfId="58" applyFont="1" applyBorder="1" applyAlignment="1">
      <alignment horizontal="center" vertical="center" wrapText="1"/>
      <protection/>
    </xf>
    <xf numFmtId="0" fontId="7" fillId="0" borderId="29" xfId="58" applyFont="1" applyBorder="1" applyAlignment="1">
      <alignment horizontal="center" vertical="center" wrapText="1"/>
      <protection/>
    </xf>
    <xf numFmtId="0" fontId="13" fillId="0" borderId="0" xfId="58" applyFont="1" applyAlignment="1">
      <alignment horizontal="center" vertical="center" wrapText="1"/>
      <protection/>
    </xf>
    <xf numFmtId="0" fontId="9" fillId="0" borderId="0" xfId="58" applyFont="1" applyBorder="1">
      <alignment/>
      <protection/>
    </xf>
    <xf numFmtId="0" fontId="9" fillId="0" borderId="0" xfId="58" applyFont="1">
      <alignment/>
      <protection/>
    </xf>
    <xf numFmtId="0" fontId="7" fillId="0" borderId="30" xfId="58" applyFont="1" applyBorder="1" applyAlignment="1">
      <alignment wrapText="1"/>
      <protection/>
    </xf>
    <xf numFmtId="0" fontId="7" fillId="0" borderId="29" xfId="58" applyFont="1" applyBorder="1" applyAlignment="1">
      <alignment wrapText="1"/>
      <protection/>
    </xf>
    <xf numFmtId="0" fontId="7" fillId="0" borderId="0" xfId="58" applyFont="1" applyBorder="1" applyAlignment="1">
      <alignment wrapText="1"/>
      <protection/>
    </xf>
    <xf numFmtId="0" fontId="10" fillId="0" borderId="0" xfId="58" applyFont="1">
      <alignment/>
      <protection/>
    </xf>
    <xf numFmtId="0" fontId="9" fillId="0" borderId="0" xfId="58" applyFont="1" applyFill="1">
      <alignment/>
      <protection/>
    </xf>
    <xf numFmtId="0" fontId="0" fillId="0" borderId="25" xfId="57" applyFont="1" applyFill="1" applyBorder="1" applyAlignment="1">
      <alignment horizontal="right"/>
      <protection/>
    </xf>
    <xf numFmtId="164" fontId="0" fillId="0" borderId="27" xfId="57" applyNumberFormat="1" applyFont="1" applyFill="1" applyBorder="1">
      <alignment/>
      <protection/>
    </xf>
    <xf numFmtId="0" fontId="0" fillId="35" borderId="25" xfId="57" applyFont="1" applyFill="1" applyBorder="1" applyAlignment="1">
      <alignment horizontal="right"/>
      <protection/>
    </xf>
    <xf numFmtId="164" fontId="0" fillId="35" borderId="27" xfId="57" applyNumberFormat="1" applyFont="1" applyFill="1" applyBorder="1">
      <alignment/>
      <protection/>
    </xf>
    <xf numFmtId="168" fontId="0" fillId="34" borderId="31" xfId="57" applyNumberFormat="1" applyFont="1" applyFill="1" applyBorder="1">
      <alignment/>
      <protection/>
    </xf>
    <xf numFmtId="0" fontId="0" fillId="33" borderId="17" xfId="57" applyFont="1" applyFill="1" applyBorder="1">
      <alignment/>
      <protection/>
    </xf>
    <xf numFmtId="0" fontId="0" fillId="35" borderId="0" xfId="57" applyFont="1" applyFill="1" applyBorder="1">
      <alignment/>
      <protection/>
    </xf>
    <xf numFmtId="0" fontId="0" fillId="34" borderId="20" xfId="57" applyFont="1" applyFill="1" applyBorder="1">
      <alignment/>
      <protection/>
    </xf>
    <xf numFmtId="0" fontId="0" fillId="33" borderId="20" xfId="57" applyFont="1" applyFill="1" applyBorder="1">
      <alignment/>
      <protection/>
    </xf>
    <xf numFmtId="164" fontId="0" fillId="33" borderId="20" xfId="57" applyNumberFormat="1" applyFont="1" applyFill="1" applyBorder="1">
      <alignment/>
      <protection/>
    </xf>
    <xf numFmtId="168" fontId="0" fillId="34" borderId="17" xfId="57" applyNumberFormat="1" applyFont="1" applyFill="1" applyBorder="1">
      <alignment/>
      <protection/>
    </xf>
    <xf numFmtId="164" fontId="0" fillId="35" borderId="31" xfId="57" applyNumberFormat="1" applyFont="1" applyFill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ffect of example increases - Jan 09 split" xfId="57"/>
    <cellStyle name="Normal_Recommended pay spine 2007-08 FIN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6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3.28125" style="34" customWidth="1"/>
    <col min="2" max="2" width="9.140625" style="46" customWidth="1"/>
    <col min="3" max="3" width="14.00390625" style="46" customWidth="1"/>
    <col min="4" max="4" width="6.421875" style="34" customWidth="1"/>
    <col min="5" max="5" width="8.7109375" style="47" customWidth="1"/>
    <col min="6" max="6" width="2.57421875" style="35" customWidth="1"/>
    <col min="7" max="7" width="9.8515625" style="34" customWidth="1"/>
    <col min="8" max="8" width="13.140625" style="34" customWidth="1"/>
    <col min="9" max="9" width="5.140625" style="34" customWidth="1"/>
    <col min="10" max="10" width="9.140625" style="34" customWidth="1"/>
    <col min="11" max="11" width="12.421875" style="35" customWidth="1"/>
    <col min="12" max="12" width="2.7109375" style="34" customWidth="1"/>
    <col min="13" max="36" width="9.140625" style="35" customWidth="1"/>
    <col min="37" max="16384" width="9.140625" style="36" customWidth="1"/>
  </cols>
  <sheetData>
    <row r="1" spans="1:13" ht="15.75" thickBot="1">
      <c r="A1" s="32" t="s">
        <v>23</v>
      </c>
      <c r="B1" s="33"/>
      <c r="C1" s="33"/>
      <c r="E1" s="35"/>
      <c r="J1" s="68" t="s">
        <v>16</v>
      </c>
      <c r="K1" s="69"/>
      <c r="L1" s="69"/>
      <c r="M1" s="70"/>
    </row>
    <row r="2" spans="2:5" ht="13.5" thickBot="1">
      <c r="B2" s="33"/>
      <c r="C2" s="33"/>
      <c r="E2" s="35"/>
    </row>
    <row r="3" spans="2:11" ht="13.5" thickBot="1">
      <c r="B3" s="33"/>
      <c r="C3" s="33"/>
      <c r="E3" s="35"/>
      <c r="G3" s="75" t="s">
        <v>22</v>
      </c>
      <c r="H3" s="76"/>
      <c r="J3" s="75" t="s">
        <v>21</v>
      </c>
      <c r="K3" s="77"/>
    </row>
    <row r="4" spans="2:8" ht="10.5" customHeight="1" thickBot="1">
      <c r="B4" s="33"/>
      <c r="C4" s="33"/>
      <c r="E4" s="35"/>
      <c r="G4" s="33"/>
      <c r="H4" s="33"/>
    </row>
    <row r="5" spans="2:13" ht="12.75" customHeight="1">
      <c r="B5" s="60" t="s">
        <v>0</v>
      </c>
      <c r="C5" s="61"/>
      <c r="E5" s="73" t="s">
        <v>18</v>
      </c>
      <c r="G5" s="64" t="s">
        <v>0</v>
      </c>
      <c r="H5" s="65"/>
      <c r="J5" s="56" t="s">
        <v>0</v>
      </c>
      <c r="K5" s="57"/>
      <c r="M5" s="66" t="s">
        <v>1</v>
      </c>
    </row>
    <row r="6" spans="2:13" ht="13.5" thickBot="1">
      <c r="B6" s="62">
        <v>41122</v>
      </c>
      <c r="C6" s="63"/>
      <c r="E6" s="74"/>
      <c r="G6" s="71">
        <v>41487</v>
      </c>
      <c r="H6" s="72"/>
      <c r="J6" s="58">
        <v>41487</v>
      </c>
      <c r="K6" s="59"/>
      <c r="M6" s="67"/>
    </row>
    <row r="7" spans="2:13" ht="13.5" thickBot="1">
      <c r="B7" s="91" t="s">
        <v>2</v>
      </c>
      <c r="C7" s="92">
        <v>14052</v>
      </c>
      <c r="E7" s="102">
        <v>282</v>
      </c>
      <c r="F7" s="49"/>
      <c r="G7" s="93" t="s">
        <v>2</v>
      </c>
      <c r="H7" s="94">
        <f aca="true" t="shared" si="0" ref="H7:H38">C7+E7</f>
        <v>14334</v>
      </c>
      <c r="I7" s="33"/>
      <c r="J7" s="91" t="s">
        <v>2</v>
      </c>
      <c r="K7" s="92">
        <f>(CEILING((H7/3),1))*3</f>
        <v>14334</v>
      </c>
      <c r="L7" s="33"/>
      <c r="M7" s="95">
        <f>(K7/52)/37</f>
        <v>7.45010395010395</v>
      </c>
    </row>
    <row r="8" spans="2:13" ht="12.75">
      <c r="B8" s="37">
        <v>5</v>
      </c>
      <c r="C8" s="38">
        <v>14319</v>
      </c>
      <c r="E8" s="48">
        <f>C8*0.007</f>
        <v>100.233</v>
      </c>
      <c r="F8" s="49"/>
      <c r="G8" s="39">
        <v>5</v>
      </c>
      <c r="H8" s="53">
        <f t="shared" si="0"/>
        <v>14419.233</v>
      </c>
      <c r="I8" s="99"/>
      <c r="J8" s="46">
        <v>5</v>
      </c>
      <c r="K8" s="38">
        <f aca="true" t="shared" si="1" ref="K8:K71">(CEILING((H8/3),1))*3</f>
        <v>14421</v>
      </c>
      <c r="L8" s="99"/>
      <c r="M8" s="101">
        <f aca="true" t="shared" si="2" ref="M8:M71">(K8/52)/37</f>
        <v>7.495322245322246</v>
      </c>
    </row>
    <row r="9" spans="1:13" ht="12.75">
      <c r="A9" s="96"/>
      <c r="B9" s="46">
        <v>6</v>
      </c>
      <c r="C9" s="38">
        <v>14700</v>
      </c>
      <c r="D9" s="96"/>
      <c r="E9" s="48">
        <f aca="true" t="shared" si="3" ref="E9:E71">C9*0.007</f>
        <v>102.9</v>
      </c>
      <c r="F9" s="49"/>
      <c r="G9" s="39">
        <v>6</v>
      </c>
      <c r="H9" s="40">
        <f t="shared" si="0"/>
        <v>14802.9</v>
      </c>
      <c r="I9" s="100"/>
      <c r="J9" s="46">
        <v>6</v>
      </c>
      <c r="K9" s="38">
        <f t="shared" si="1"/>
        <v>14805</v>
      </c>
      <c r="L9" s="99"/>
      <c r="M9" s="50">
        <f t="shared" si="2"/>
        <v>7.694906444906445</v>
      </c>
    </row>
    <row r="10" spans="1:13" ht="12.75">
      <c r="A10" s="96"/>
      <c r="B10" s="46">
        <v>7</v>
      </c>
      <c r="C10" s="38">
        <v>15102</v>
      </c>
      <c r="E10" s="48">
        <f t="shared" si="3"/>
        <v>105.714</v>
      </c>
      <c r="F10" s="98"/>
      <c r="G10" s="97">
        <v>7</v>
      </c>
      <c r="H10" s="40">
        <f t="shared" si="0"/>
        <v>15207.714</v>
      </c>
      <c r="I10" s="100"/>
      <c r="J10" s="46">
        <v>7</v>
      </c>
      <c r="K10" s="38">
        <f t="shared" si="1"/>
        <v>15210</v>
      </c>
      <c r="L10" s="99"/>
      <c r="M10" s="50">
        <f t="shared" si="2"/>
        <v>7.905405405405405</v>
      </c>
    </row>
    <row r="11" spans="1:13" ht="12.75">
      <c r="A11" s="96"/>
      <c r="B11" s="46">
        <v>8</v>
      </c>
      <c r="C11" s="38">
        <v>15417</v>
      </c>
      <c r="E11" s="48">
        <f t="shared" si="3"/>
        <v>107.919</v>
      </c>
      <c r="F11" s="98"/>
      <c r="G11" s="97">
        <v>8</v>
      </c>
      <c r="H11" s="40">
        <f t="shared" si="0"/>
        <v>15524.919</v>
      </c>
      <c r="I11" s="100"/>
      <c r="J11" s="46">
        <v>8</v>
      </c>
      <c r="K11" s="38">
        <f t="shared" si="1"/>
        <v>15525</v>
      </c>
      <c r="L11" s="99"/>
      <c r="M11" s="50">
        <f t="shared" si="2"/>
        <v>8.069126819126819</v>
      </c>
    </row>
    <row r="12" spans="1:13" ht="12.75">
      <c r="A12" s="96"/>
      <c r="B12" s="46">
        <v>9</v>
      </c>
      <c r="C12" s="38">
        <v>15840</v>
      </c>
      <c r="E12" s="48">
        <f t="shared" si="3"/>
        <v>110.88</v>
      </c>
      <c r="F12" s="98"/>
      <c r="G12" s="97">
        <v>9</v>
      </c>
      <c r="H12" s="40">
        <f t="shared" si="0"/>
        <v>15950.88</v>
      </c>
      <c r="I12" s="100"/>
      <c r="J12" s="46">
        <v>9</v>
      </c>
      <c r="K12" s="38">
        <f t="shared" si="1"/>
        <v>15951</v>
      </c>
      <c r="L12" s="99"/>
      <c r="M12" s="101">
        <f t="shared" si="2"/>
        <v>8.29054054054054</v>
      </c>
    </row>
    <row r="13" spans="1:13" ht="12.75">
      <c r="A13" s="96"/>
      <c r="B13" s="46">
        <v>10</v>
      </c>
      <c r="C13" s="38">
        <v>16275</v>
      </c>
      <c r="E13" s="48">
        <f t="shared" si="3"/>
        <v>113.925</v>
      </c>
      <c r="F13" s="49"/>
      <c r="G13" s="39">
        <v>10</v>
      </c>
      <c r="H13" s="40">
        <f t="shared" si="0"/>
        <v>16388.925</v>
      </c>
      <c r="I13" s="100"/>
      <c r="J13" s="46">
        <v>10</v>
      </c>
      <c r="K13" s="38">
        <f t="shared" si="1"/>
        <v>16389</v>
      </c>
      <c r="L13" s="33"/>
      <c r="M13" s="50">
        <f t="shared" si="2"/>
        <v>8.518191268191268</v>
      </c>
    </row>
    <row r="14" spans="2:13" ht="12.75">
      <c r="B14" s="37">
        <v>11</v>
      </c>
      <c r="C14" s="38">
        <v>16722</v>
      </c>
      <c r="E14" s="48">
        <f t="shared" si="3"/>
        <v>117.054</v>
      </c>
      <c r="F14" s="49"/>
      <c r="G14" s="39">
        <v>11</v>
      </c>
      <c r="H14" s="40">
        <f t="shared" si="0"/>
        <v>16839.054</v>
      </c>
      <c r="I14" s="33"/>
      <c r="J14" s="37">
        <v>11</v>
      </c>
      <c r="K14" s="38">
        <f t="shared" si="1"/>
        <v>16842</v>
      </c>
      <c r="L14" s="33"/>
      <c r="M14" s="50">
        <f t="shared" si="2"/>
        <v>8.753638253638252</v>
      </c>
    </row>
    <row r="15" spans="2:13" ht="12.75">
      <c r="B15" s="37">
        <v>12</v>
      </c>
      <c r="C15" s="38">
        <v>17187</v>
      </c>
      <c r="E15" s="48">
        <f t="shared" si="3"/>
        <v>120.309</v>
      </c>
      <c r="F15" s="49"/>
      <c r="G15" s="39">
        <v>12</v>
      </c>
      <c r="H15" s="40">
        <f t="shared" si="0"/>
        <v>17307.309</v>
      </c>
      <c r="I15" s="33"/>
      <c r="J15" s="37">
        <v>12</v>
      </c>
      <c r="K15" s="38">
        <f t="shared" si="1"/>
        <v>17310</v>
      </c>
      <c r="L15" s="33"/>
      <c r="M15" s="50">
        <f t="shared" si="2"/>
        <v>8.996881496881496</v>
      </c>
    </row>
    <row r="16" spans="2:13" ht="12.75">
      <c r="B16" s="37">
        <v>13</v>
      </c>
      <c r="C16" s="38">
        <v>17667</v>
      </c>
      <c r="E16" s="48">
        <f t="shared" si="3"/>
        <v>123.669</v>
      </c>
      <c r="F16" s="49"/>
      <c r="G16" s="39">
        <v>13</v>
      </c>
      <c r="H16" s="40">
        <f t="shared" si="0"/>
        <v>17790.669</v>
      </c>
      <c r="I16" s="33"/>
      <c r="J16" s="37">
        <v>13</v>
      </c>
      <c r="K16" s="38">
        <f t="shared" si="1"/>
        <v>17793</v>
      </c>
      <c r="L16" s="33"/>
      <c r="M16" s="50">
        <f t="shared" si="2"/>
        <v>9.247920997920998</v>
      </c>
    </row>
    <row r="17" spans="2:13" ht="12.75">
      <c r="B17" s="37">
        <v>14</v>
      </c>
      <c r="C17" s="38">
        <v>18159</v>
      </c>
      <c r="E17" s="48">
        <f t="shared" si="3"/>
        <v>127.113</v>
      </c>
      <c r="F17" s="49"/>
      <c r="G17" s="39">
        <v>14</v>
      </c>
      <c r="H17" s="40">
        <f t="shared" si="0"/>
        <v>18286.113</v>
      </c>
      <c r="I17" s="33"/>
      <c r="J17" s="37">
        <v>14</v>
      </c>
      <c r="K17" s="38">
        <f t="shared" si="1"/>
        <v>18288</v>
      </c>
      <c r="L17" s="33"/>
      <c r="M17" s="50">
        <f t="shared" si="2"/>
        <v>9.505197505197504</v>
      </c>
    </row>
    <row r="18" spans="2:13" ht="12.75">
      <c r="B18" s="41">
        <v>15</v>
      </c>
      <c r="C18" s="38">
        <v>18687</v>
      </c>
      <c r="E18" s="48">
        <f t="shared" si="3"/>
        <v>130.809</v>
      </c>
      <c r="F18" s="49"/>
      <c r="G18" s="39">
        <v>15</v>
      </c>
      <c r="H18" s="40">
        <f t="shared" si="0"/>
        <v>18817.809</v>
      </c>
      <c r="I18" s="33"/>
      <c r="J18" s="41">
        <v>15</v>
      </c>
      <c r="K18" s="38">
        <f t="shared" si="1"/>
        <v>18819</v>
      </c>
      <c r="L18" s="33"/>
      <c r="M18" s="50">
        <f t="shared" si="2"/>
        <v>9.78118503118503</v>
      </c>
    </row>
    <row r="19" spans="2:13" ht="12.75">
      <c r="B19" s="41">
        <v>16</v>
      </c>
      <c r="C19" s="38">
        <v>19236</v>
      </c>
      <c r="E19" s="48">
        <f t="shared" si="3"/>
        <v>134.65200000000002</v>
      </c>
      <c r="F19" s="49"/>
      <c r="G19" s="39">
        <v>16</v>
      </c>
      <c r="H19" s="40">
        <f t="shared" si="0"/>
        <v>19370.652</v>
      </c>
      <c r="I19" s="33"/>
      <c r="J19" s="41">
        <v>16</v>
      </c>
      <c r="K19" s="38">
        <f t="shared" si="1"/>
        <v>19371</v>
      </c>
      <c r="L19" s="33"/>
      <c r="M19" s="50">
        <f t="shared" si="2"/>
        <v>10.068087318087318</v>
      </c>
    </row>
    <row r="20" spans="2:13" ht="12.75">
      <c r="B20" s="41">
        <v>17</v>
      </c>
      <c r="C20" s="38">
        <v>19812</v>
      </c>
      <c r="E20" s="48">
        <f t="shared" si="3"/>
        <v>138.684</v>
      </c>
      <c r="F20" s="49"/>
      <c r="G20" s="39">
        <v>17</v>
      </c>
      <c r="H20" s="40">
        <f t="shared" si="0"/>
        <v>19950.684</v>
      </c>
      <c r="I20" s="33"/>
      <c r="J20" s="41">
        <v>17</v>
      </c>
      <c r="K20" s="38">
        <f t="shared" si="1"/>
        <v>19953</v>
      </c>
      <c r="L20" s="33"/>
      <c r="M20" s="50">
        <f t="shared" si="2"/>
        <v>10.370582120582121</v>
      </c>
    </row>
    <row r="21" spans="2:13" ht="12.75">
      <c r="B21" s="41">
        <v>18</v>
      </c>
      <c r="C21" s="38">
        <v>20400</v>
      </c>
      <c r="E21" s="48">
        <f t="shared" si="3"/>
        <v>142.8</v>
      </c>
      <c r="F21" s="49"/>
      <c r="G21" s="39">
        <v>18</v>
      </c>
      <c r="H21" s="40">
        <f t="shared" si="0"/>
        <v>20542.8</v>
      </c>
      <c r="I21" s="33"/>
      <c r="J21" s="41">
        <v>18</v>
      </c>
      <c r="K21" s="38">
        <f t="shared" si="1"/>
        <v>20544</v>
      </c>
      <c r="L21" s="33"/>
      <c r="M21" s="50">
        <f t="shared" si="2"/>
        <v>10.677754677754677</v>
      </c>
    </row>
    <row r="22" spans="2:13" ht="12.75">
      <c r="B22" s="41">
        <v>19</v>
      </c>
      <c r="C22" s="38">
        <v>21003</v>
      </c>
      <c r="E22" s="48">
        <f t="shared" si="3"/>
        <v>147.02100000000002</v>
      </c>
      <c r="F22" s="49"/>
      <c r="G22" s="39">
        <v>19</v>
      </c>
      <c r="H22" s="40">
        <f t="shared" si="0"/>
        <v>21150.021</v>
      </c>
      <c r="I22" s="33"/>
      <c r="J22" s="41">
        <v>19</v>
      </c>
      <c r="K22" s="38">
        <f t="shared" si="1"/>
        <v>21153</v>
      </c>
      <c r="L22" s="33"/>
      <c r="M22" s="50">
        <f t="shared" si="2"/>
        <v>10.994282744282744</v>
      </c>
    </row>
    <row r="23" spans="2:13" ht="12.75">
      <c r="B23" s="41">
        <v>20</v>
      </c>
      <c r="C23" s="38">
        <v>21552</v>
      </c>
      <c r="E23" s="48">
        <f t="shared" si="3"/>
        <v>150.864</v>
      </c>
      <c r="F23" s="49"/>
      <c r="G23" s="39">
        <v>20</v>
      </c>
      <c r="H23" s="40">
        <f t="shared" si="0"/>
        <v>21702.864</v>
      </c>
      <c r="I23" s="33"/>
      <c r="J23" s="41">
        <v>20</v>
      </c>
      <c r="K23" s="38">
        <f t="shared" si="1"/>
        <v>21705</v>
      </c>
      <c r="L23" s="33"/>
      <c r="M23" s="50">
        <f t="shared" si="2"/>
        <v>11.28118503118503</v>
      </c>
    </row>
    <row r="24" spans="2:13" ht="12.75">
      <c r="B24" s="41">
        <v>21</v>
      </c>
      <c r="C24" s="38">
        <v>22194</v>
      </c>
      <c r="E24" s="48">
        <f t="shared" si="3"/>
        <v>155.358</v>
      </c>
      <c r="F24" s="49"/>
      <c r="G24" s="39">
        <v>21</v>
      </c>
      <c r="H24" s="40">
        <f t="shared" si="0"/>
        <v>22349.358</v>
      </c>
      <c r="I24" s="33"/>
      <c r="J24" s="41">
        <v>21</v>
      </c>
      <c r="K24" s="38">
        <f t="shared" si="1"/>
        <v>22350</v>
      </c>
      <c r="L24" s="33"/>
      <c r="M24" s="50">
        <f t="shared" si="2"/>
        <v>11.616424116424117</v>
      </c>
    </row>
    <row r="25" spans="2:13" ht="12.75">
      <c r="B25" s="41">
        <v>22</v>
      </c>
      <c r="C25" s="38">
        <v>22854</v>
      </c>
      <c r="E25" s="48">
        <f t="shared" si="3"/>
        <v>159.978</v>
      </c>
      <c r="F25" s="49"/>
      <c r="G25" s="39">
        <v>22</v>
      </c>
      <c r="H25" s="40">
        <f t="shared" si="0"/>
        <v>23013.978</v>
      </c>
      <c r="I25" s="33"/>
      <c r="J25" s="41">
        <v>22</v>
      </c>
      <c r="K25" s="38">
        <f t="shared" si="1"/>
        <v>23016</v>
      </c>
      <c r="L25" s="33"/>
      <c r="M25" s="50">
        <f t="shared" si="2"/>
        <v>11.962577962577964</v>
      </c>
    </row>
    <row r="26" spans="2:13" ht="12.75">
      <c r="B26" s="41">
        <v>23</v>
      </c>
      <c r="C26" s="38">
        <v>23547</v>
      </c>
      <c r="E26" s="48">
        <f t="shared" si="3"/>
        <v>164.829</v>
      </c>
      <c r="F26" s="49"/>
      <c r="G26" s="39">
        <v>23</v>
      </c>
      <c r="H26" s="40">
        <f t="shared" si="0"/>
        <v>23711.829</v>
      </c>
      <c r="I26" s="33"/>
      <c r="J26" s="41">
        <v>23</v>
      </c>
      <c r="K26" s="38">
        <f t="shared" si="1"/>
        <v>23712</v>
      </c>
      <c r="L26" s="33"/>
      <c r="M26" s="50">
        <f t="shared" si="2"/>
        <v>12.324324324324325</v>
      </c>
    </row>
    <row r="27" spans="2:13" ht="12.75">
      <c r="B27" s="41">
        <v>24</v>
      </c>
      <c r="C27" s="38">
        <v>24243</v>
      </c>
      <c r="E27" s="48">
        <f t="shared" si="3"/>
        <v>169.701</v>
      </c>
      <c r="F27" s="49"/>
      <c r="G27" s="39">
        <v>24</v>
      </c>
      <c r="H27" s="40">
        <f t="shared" si="0"/>
        <v>24412.701</v>
      </c>
      <c r="I27" s="33"/>
      <c r="J27" s="41">
        <v>24</v>
      </c>
      <c r="K27" s="38">
        <f t="shared" si="1"/>
        <v>24414</v>
      </c>
      <c r="L27" s="33"/>
      <c r="M27" s="50">
        <f t="shared" si="2"/>
        <v>12.68918918918919</v>
      </c>
    </row>
    <row r="28" spans="2:13" ht="12.75">
      <c r="B28" s="41">
        <v>25</v>
      </c>
      <c r="C28" s="38">
        <v>24960</v>
      </c>
      <c r="D28" s="33"/>
      <c r="E28" s="48">
        <f t="shared" si="3"/>
        <v>174.72</v>
      </c>
      <c r="F28" s="49"/>
      <c r="G28" s="39">
        <v>25</v>
      </c>
      <c r="H28" s="40">
        <f t="shared" si="0"/>
        <v>25134.72</v>
      </c>
      <c r="I28" s="33"/>
      <c r="J28" s="41">
        <v>25</v>
      </c>
      <c r="K28" s="38">
        <f t="shared" si="1"/>
        <v>25137</v>
      </c>
      <c r="L28" s="33"/>
      <c r="M28" s="50">
        <f t="shared" si="2"/>
        <v>13.064968814968815</v>
      </c>
    </row>
    <row r="29" spans="2:13" ht="12.75">
      <c r="B29" s="41">
        <v>26</v>
      </c>
      <c r="C29" s="38">
        <v>25704</v>
      </c>
      <c r="E29" s="48">
        <f t="shared" si="3"/>
        <v>179.928</v>
      </c>
      <c r="F29" s="49"/>
      <c r="G29" s="39">
        <v>26</v>
      </c>
      <c r="H29" s="40">
        <f t="shared" si="0"/>
        <v>25883.928</v>
      </c>
      <c r="I29" s="33"/>
      <c r="J29" s="41">
        <v>26</v>
      </c>
      <c r="K29" s="38">
        <f t="shared" si="1"/>
        <v>25884</v>
      </c>
      <c r="L29" s="33"/>
      <c r="M29" s="50">
        <f t="shared" si="2"/>
        <v>13.453222453222454</v>
      </c>
    </row>
    <row r="30" spans="2:13" ht="12.75">
      <c r="B30" s="41">
        <v>27</v>
      </c>
      <c r="C30" s="38">
        <v>26478</v>
      </c>
      <c r="E30" s="48">
        <f t="shared" si="3"/>
        <v>185.346</v>
      </c>
      <c r="F30" s="49"/>
      <c r="G30" s="39">
        <v>27</v>
      </c>
      <c r="H30" s="40">
        <f t="shared" si="0"/>
        <v>26663.346</v>
      </c>
      <c r="I30" s="33"/>
      <c r="J30" s="41">
        <v>27</v>
      </c>
      <c r="K30" s="38">
        <f t="shared" si="1"/>
        <v>26664</v>
      </c>
      <c r="L30" s="33"/>
      <c r="M30" s="50">
        <f t="shared" si="2"/>
        <v>13.858627858627857</v>
      </c>
    </row>
    <row r="31" spans="2:13" ht="12.75">
      <c r="B31" s="41">
        <v>28</v>
      </c>
      <c r="C31" s="38">
        <v>27267</v>
      </c>
      <c r="E31" s="48">
        <f t="shared" si="3"/>
        <v>190.869</v>
      </c>
      <c r="F31" s="49"/>
      <c r="G31" s="39">
        <v>28</v>
      </c>
      <c r="H31" s="40">
        <f t="shared" si="0"/>
        <v>27457.869</v>
      </c>
      <c r="I31" s="33"/>
      <c r="J31" s="41">
        <v>28</v>
      </c>
      <c r="K31" s="38">
        <f t="shared" si="1"/>
        <v>27459</v>
      </c>
      <c r="L31" s="33"/>
      <c r="M31" s="50">
        <f t="shared" si="2"/>
        <v>14.27182952182952</v>
      </c>
    </row>
    <row r="32" spans="2:13" ht="12.75">
      <c r="B32" s="41">
        <v>29</v>
      </c>
      <c r="C32" s="38">
        <v>28089</v>
      </c>
      <c r="E32" s="48">
        <f t="shared" si="3"/>
        <v>196.623</v>
      </c>
      <c r="F32" s="49"/>
      <c r="G32" s="39">
        <v>29</v>
      </c>
      <c r="H32" s="40">
        <f t="shared" si="0"/>
        <v>28285.623</v>
      </c>
      <c r="I32" s="33"/>
      <c r="J32" s="41">
        <v>29</v>
      </c>
      <c r="K32" s="38">
        <f t="shared" si="1"/>
        <v>28287</v>
      </c>
      <c r="L32" s="33"/>
      <c r="M32" s="50">
        <f t="shared" si="2"/>
        <v>14.702182952182953</v>
      </c>
    </row>
    <row r="33" spans="2:13" ht="12.75">
      <c r="B33" s="41">
        <v>30</v>
      </c>
      <c r="C33" s="38">
        <v>28929</v>
      </c>
      <c r="E33" s="48">
        <f t="shared" si="3"/>
        <v>202.50300000000001</v>
      </c>
      <c r="F33" s="49"/>
      <c r="G33" s="39">
        <v>30</v>
      </c>
      <c r="H33" s="40">
        <f t="shared" si="0"/>
        <v>29131.503</v>
      </c>
      <c r="I33" s="33"/>
      <c r="J33" s="41">
        <v>30</v>
      </c>
      <c r="K33" s="38">
        <f t="shared" si="1"/>
        <v>29133</v>
      </c>
      <c r="L33" s="33"/>
      <c r="M33" s="50">
        <f t="shared" si="2"/>
        <v>15.141891891891891</v>
      </c>
    </row>
    <row r="34" spans="2:13" ht="12.75">
      <c r="B34" s="41">
        <v>31</v>
      </c>
      <c r="C34" s="38">
        <v>29790</v>
      </c>
      <c r="E34" s="48">
        <f t="shared" si="3"/>
        <v>208.53</v>
      </c>
      <c r="F34" s="49"/>
      <c r="G34" s="39">
        <v>31</v>
      </c>
      <c r="H34" s="40">
        <f t="shared" si="0"/>
        <v>29998.53</v>
      </c>
      <c r="I34" s="33"/>
      <c r="J34" s="41">
        <v>31</v>
      </c>
      <c r="K34" s="38">
        <f t="shared" si="1"/>
        <v>30000</v>
      </c>
      <c r="L34" s="33"/>
      <c r="M34" s="50">
        <f t="shared" si="2"/>
        <v>15.592515592515593</v>
      </c>
    </row>
    <row r="35" spans="2:13" ht="12.75">
      <c r="B35" s="41">
        <v>32</v>
      </c>
      <c r="C35" s="38">
        <v>30690</v>
      </c>
      <c r="E35" s="48">
        <f t="shared" si="3"/>
        <v>214.83</v>
      </c>
      <c r="F35" s="49"/>
      <c r="G35" s="39">
        <v>32</v>
      </c>
      <c r="H35" s="40">
        <f t="shared" si="0"/>
        <v>30904.83</v>
      </c>
      <c r="I35" s="33"/>
      <c r="J35" s="41">
        <v>32</v>
      </c>
      <c r="K35" s="38">
        <f t="shared" si="1"/>
        <v>30906</v>
      </c>
      <c r="L35" s="33"/>
      <c r="M35" s="50">
        <f t="shared" si="2"/>
        <v>16.06340956340956</v>
      </c>
    </row>
    <row r="36" spans="2:13" ht="12.75">
      <c r="B36" s="41">
        <v>33</v>
      </c>
      <c r="C36" s="38">
        <v>31599</v>
      </c>
      <c r="E36" s="48">
        <f t="shared" si="3"/>
        <v>221.193</v>
      </c>
      <c r="F36" s="49"/>
      <c r="G36" s="39">
        <v>33</v>
      </c>
      <c r="H36" s="40">
        <f t="shared" si="0"/>
        <v>31820.193</v>
      </c>
      <c r="I36" s="33"/>
      <c r="J36" s="41">
        <v>33</v>
      </c>
      <c r="K36" s="38">
        <f t="shared" si="1"/>
        <v>31821</v>
      </c>
      <c r="L36" s="33"/>
      <c r="M36" s="50">
        <f t="shared" si="2"/>
        <v>16.53898128898129</v>
      </c>
    </row>
    <row r="37" spans="2:13" ht="12.75">
      <c r="B37" s="41">
        <v>34</v>
      </c>
      <c r="C37" s="38">
        <v>32550</v>
      </c>
      <c r="E37" s="48">
        <f t="shared" si="3"/>
        <v>227.85</v>
      </c>
      <c r="F37" s="49"/>
      <c r="G37" s="39">
        <v>34</v>
      </c>
      <c r="H37" s="40">
        <f t="shared" si="0"/>
        <v>32777.85</v>
      </c>
      <c r="I37" s="33"/>
      <c r="J37" s="41">
        <v>34</v>
      </c>
      <c r="K37" s="38">
        <f t="shared" si="1"/>
        <v>32778</v>
      </c>
      <c r="L37" s="33"/>
      <c r="M37" s="50">
        <f t="shared" si="2"/>
        <v>17.036382536382536</v>
      </c>
    </row>
    <row r="38" spans="2:13" ht="12.75">
      <c r="B38" s="41">
        <v>35</v>
      </c>
      <c r="C38" s="38">
        <v>33516</v>
      </c>
      <c r="E38" s="48">
        <f t="shared" si="3"/>
        <v>234.612</v>
      </c>
      <c r="F38" s="49"/>
      <c r="G38" s="39">
        <v>35</v>
      </c>
      <c r="H38" s="40">
        <f t="shared" si="0"/>
        <v>33750.612</v>
      </c>
      <c r="I38" s="33"/>
      <c r="J38" s="41">
        <v>35</v>
      </c>
      <c r="K38" s="38">
        <f t="shared" si="1"/>
        <v>33753</v>
      </c>
      <c r="L38" s="33"/>
      <c r="M38" s="50">
        <f t="shared" si="2"/>
        <v>17.54313929313929</v>
      </c>
    </row>
    <row r="39" spans="2:13" ht="12.75">
      <c r="B39" s="41">
        <v>36</v>
      </c>
      <c r="C39" s="38">
        <v>34521</v>
      </c>
      <c r="E39" s="48">
        <f t="shared" si="3"/>
        <v>241.647</v>
      </c>
      <c r="F39" s="49"/>
      <c r="G39" s="39">
        <v>36</v>
      </c>
      <c r="H39" s="40">
        <f aca="true" t="shared" si="4" ref="H39:H71">C39+E39</f>
        <v>34762.647</v>
      </c>
      <c r="I39" s="33"/>
      <c r="J39" s="41">
        <v>36</v>
      </c>
      <c r="K39" s="38">
        <f t="shared" si="1"/>
        <v>34764</v>
      </c>
      <c r="L39" s="33"/>
      <c r="M39" s="50">
        <f t="shared" si="2"/>
        <v>18.06860706860707</v>
      </c>
    </row>
    <row r="40" spans="2:13" ht="12.75">
      <c r="B40" s="41">
        <v>37</v>
      </c>
      <c r="C40" s="38">
        <v>35553</v>
      </c>
      <c r="E40" s="48">
        <f t="shared" si="3"/>
        <v>248.871</v>
      </c>
      <c r="F40" s="49"/>
      <c r="G40" s="39">
        <v>37</v>
      </c>
      <c r="H40" s="40">
        <f t="shared" si="4"/>
        <v>35801.871</v>
      </c>
      <c r="I40" s="33"/>
      <c r="J40" s="41">
        <v>37</v>
      </c>
      <c r="K40" s="38">
        <f t="shared" si="1"/>
        <v>35802</v>
      </c>
      <c r="L40" s="33"/>
      <c r="M40" s="50">
        <f t="shared" si="2"/>
        <v>18.60810810810811</v>
      </c>
    </row>
    <row r="41" spans="2:13" ht="12.75">
      <c r="B41" s="41">
        <v>38</v>
      </c>
      <c r="C41" s="38">
        <v>36621</v>
      </c>
      <c r="E41" s="48">
        <f t="shared" si="3"/>
        <v>256.347</v>
      </c>
      <c r="F41" s="49"/>
      <c r="G41" s="39">
        <v>38</v>
      </c>
      <c r="H41" s="40">
        <f t="shared" si="4"/>
        <v>36877.347</v>
      </c>
      <c r="I41" s="33"/>
      <c r="J41" s="41">
        <v>38</v>
      </c>
      <c r="K41" s="38">
        <f t="shared" si="1"/>
        <v>36879</v>
      </c>
      <c r="L41" s="33"/>
      <c r="M41" s="50">
        <f t="shared" si="2"/>
        <v>19.16787941787942</v>
      </c>
    </row>
    <row r="42" spans="2:13" ht="12.75">
      <c r="B42" s="41">
        <v>39</v>
      </c>
      <c r="C42" s="38">
        <v>37719</v>
      </c>
      <c r="E42" s="48">
        <f t="shared" si="3"/>
        <v>264.033</v>
      </c>
      <c r="F42" s="49"/>
      <c r="G42" s="39">
        <v>39</v>
      </c>
      <c r="H42" s="40">
        <f t="shared" si="4"/>
        <v>37983.033</v>
      </c>
      <c r="I42" s="33"/>
      <c r="J42" s="41">
        <v>39</v>
      </c>
      <c r="K42" s="38">
        <f t="shared" si="1"/>
        <v>37986</v>
      </c>
      <c r="L42" s="33"/>
      <c r="M42" s="50">
        <f t="shared" si="2"/>
        <v>19.743243243243242</v>
      </c>
    </row>
    <row r="43" spans="2:13" ht="12.75">
      <c r="B43" s="41">
        <v>40</v>
      </c>
      <c r="C43" s="38">
        <v>38850</v>
      </c>
      <c r="E43" s="48">
        <f t="shared" si="3"/>
        <v>271.95</v>
      </c>
      <c r="F43" s="49"/>
      <c r="G43" s="39">
        <v>40</v>
      </c>
      <c r="H43" s="40">
        <f t="shared" si="4"/>
        <v>39121.95</v>
      </c>
      <c r="I43" s="33"/>
      <c r="J43" s="41">
        <v>40</v>
      </c>
      <c r="K43" s="38">
        <f t="shared" si="1"/>
        <v>39123</v>
      </c>
      <c r="L43" s="33"/>
      <c r="M43" s="50">
        <f t="shared" si="2"/>
        <v>20.334199584199585</v>
      </c>
    </row>
    <row r="44" spans="2:13" ht="12.75">
      <c r="B44" s="41">
        <v>41</v>
      </c>
      <c r="C44" s="38">
        <v>40008</v>
      </c>
      <c r="E44" s="48">
        <f t="shared" si="3"/>
        <v>280.056</v>
      </c>
      <c r="F44" s="49"/>
      <c r="G44" s="39">
        <v>41</v>
      </c>
      <c r="H44" s="40">
        <f t="shared" si="4"/>
        <v>40288.056</v>
      </c>
      <c r="I44" s="33"/>
      <c r="J44" s="41">
        <v>41</v>
      </c>
      <c r="K44" s="38">
        <f t="shared" si="1"/>
        <v>40290</v>
      </c>
      <c r="L44" s="33"/>
      <c r="M44" s="50">
        <f t="shared" si="2"/>
        <v>20.94074844074844</v>
      </c>
    </row>
    <row r="45" spans="2:13" ht="12.75">
      <c r="B45" s="41">
        <v>42</v>
      </c>
      <c r="C45" s="38">
        <v>41208</v>
      </c>
      <c r="E45" s="48">
        <f t="shared" si="3"/>
        <v>288.456</v>
      </c>
      <c r="F45" s="49"/>
      <c r="G45" s="39">
        <v>42</v>
      </c>
      <c r="H45" s="40">
        <f t="shared" si="4"/>
        <v>41496.456</v>
      </c>
      <c r="I45" s="33"/>
      <c r="J45" s="41">
        <v>42</v>
      </c>
      <c r="K45" s="38">
        <f t="shared" si="1"/>
        <v>41499</v>
      </c>
      <c r="L45" s="33"/>
      <c r="M45" s="50">
        <f t="shared" si="2"/>
        <v>21.56912681912682</v>
      </c>
    </row>
    <row r="46" spans="2:13" ht="12.75">
      <c r="B46" s="41">
        <v>43</v>
      </c>
      <c r="C46" s="38">
        <v>42444</v>
      </c>
      <c r="E46" s="48">
        <f t="shared" si="3"/>
        <v>297.108</v>
      </c>
      <c r="F46" s="49"/>
      <c r="G46" s="39">
        <v>43</v>
      </c>
      <c r="H46" s="40">
        <f t="shared" si="4"/>
        <v>42741.108</v>
      </c>
      <c r="I46" s="33"/>
      <c r="J46" s="41">
        <v>43</v>
      </c>
      <c r="K46" s="38">
        <f t="shared" si="1"/>
        <v>42744</v>
      </c>
      <c r="L46" s="33"/>
      <c r="M46" s="50">
        <f t="shared" si="2"/>
        <v>22.216216216216218</v>
      </c>
    </row>
    <row r="47" spans="2:13" ht="12.75">
      <c r="B47" s="41">
        <v>44</v>
      </c>
      <c r="C47" s="38">
        <v>43707</v>
      </c>
      <c r="E47" s="48">
        <f t="shared" si="3"/>
        <v>305.949</v>
      </c>
      <c r="F47" s="49"/>
      <c r="G47" s="39">
        <v>44</v>
      </c>
      <c r="H47" s="40">
        <f t="shared" si="4"/>
        <v>44012.949</v>
      </c>
      <c r="I47" s="33"/>
      <c r="J47" s="41">
        <v>44</v>
      </c>
      <c r="K47" s="38">
        <f t="shared" si="1"/>
        <v>44013</v>
      </c>
      <c r="L47" s="33"/>
      <c r="M47" s="50">
        <f t="shared" si="2"/>
        <v>22.875779625779625</v>
      </c>
    </row>
    <row r="48" spans="2:13" ht="12.75">
      <c r="B48" s="41">
        <v>45</v>
      </c>
      <c r="C48" s="38">
        <v>45018</v>
      </c>
      <c r="E48" s="48">
        <f t="shared" si="3"/>
        <v>315.12600000000003</v>
      </c>
      <c r="F48" s="49"/>
      <c r="G48" s="39">
        <v>45</v>
      </c>
      <c r="H48" s="40">
        <f t="shared" si="4"/>
        <v>45333.126</v>
      </c>
      <c r="I48" s="33"/>
      <c r="J48" s="41">
        <v>45</v>
      </c>
      <c r="K48" s="38">
        <f t="shared" si="1"/>
        <v>45336</v>
      </c>
      <c r="L48" s="33"/>
      <c r="M48" s="50">
        <f t="shared" si="2"/>
        <v>23.56340956340956</v>
      </c>
    </row>
    <row r="49" spans="2:13" ht="12.75">
      <c r="B49" s="41">
        <v>46</v>
      </c>
      <c r="C49" s="38">
        <v>46371</v>
      </c>
      <c r="E49" s="48">
        <f t="shared" si="3"/>
        <v>324.597</v>
      </c>
      <c r="F49" s="49"/>
      <c r="G49" s="39">
        <v>46</v>
      </c>
      <c r="H49" s="40">
        <f t="shared" si="4"/>
        <v>46695.597</v>
      </c>
      <c r="I49" s="33"/>
      <c r="J49" s="41">
        <v>46</v>
      </c>
      <c r="K49" s="38">
        <f t="shared" si="1"/>
        <v>46698</v>
      </c>
      <c r="L49" s="33"/>
      <c r="M49" s="50">
        <f t="shared" si="2"/>
        <v>24.27130977130977</v>
      </c>
    </row>
    <row r="50" spans="2:13" ht="12.75">
      <c r="B50" s="41">
        <v>47</v>
      </c>
      <c r="C50" s="38">
        <v>47754</v>
      </c>
      <c r="E50" s="48">
        <f t="shared" si="3"/>
        <v>334.278</v>
      </c>
      <c r="F50" s="49"/>
      <c r="G50" s="39">
        <v>47</v>
      </c>
      <c r="H50" s="40">
        <f t="shared" si="4"/>
        <v>48088.278</v>
      </c>
      <c r="I50" s="33"/>
      <c r="J50" s="41">
        <v>47</v>
      </c>
      <c r="K50" s="38">
        <f t="shared" si="1"/>
        <v>48090</v>
      </c>
      <c r="L50" s="33"/>
      <c r="M50" s="50">
        <f t="shared" si="2"/>
        <v>24.994802494802492</v>
      </c>
    </row>
    <row r="51" spans="2:13" ht="12.75">
      <c r="B51" s="41">
        <v>48</v>
      </c>
      <c r="C51" s="38">
        <v>49185</v>
      </c>
      <c r="E51" s="48">
        <f t="shared" si="3"/>
        <v>344.295</v>
      </c>
      <c r="F51" s="49"/>
      <c r="G51" s="39">
        <v>48</v>
      </c>
      <c r="H51" s="40">
        <f t="shared" si="4"/>
        <v>49529.295</v>
      </c>
      <c r="I51" s="33"/>
      <c r="J51" s="41">
        <v>48</v>
      </c>
      <c r="K51" s="38">
        <f t="shared" si="1"/>
        <v>49530</v>
      </c>
      <c r="L51" s="33"/>
      <c r="M51" s="50">
        <f t="shared" si="2"/>
        <v>25.743243243243242</v>
      </c>
    </row>
    <row r="52" spans="2:13" ht="12.75">
      <c r="B52" s="41">
        <v>49</v>
      </c>
      <c r="C52" s="38">
        <v>50658</v>
      </c>
      <c r="E52" s="48">
        <f t="shared" si="3"/>
        <v>354.606</v>
      </c>
      <c r="F52" s="49"/>
      <c r="G52" s="39">
        <v>49</v>
      </c>
      <c r="H52" s="40">
        <f t="shared" si="4"/>
        <v>51012.606</v>
      </c>
      <c r="I52" s="33"/>
      <c r="J52" s="41">
        <v>49</v>
      </c>
      <c r="K52" s="38">
        <f t="shared" si="1"/>
        <v>51015</v>
      </c>
      <c r="L52" s="33"/>
      <c r="M52" s="50">
        <f t="shared" si="2"/>
        <v>26.515072765072762</v>
      </c>
    </row>
    <row r="53" spans="2:13" ht="12.75">
      <c r="B53" s="41">
        <v>50</v>
      </c>
      <c r="C53" s="38">
        <v>52173</v>
      </c>
      <c r="E53" s="48">
        <f t="shared" si="3"/>
        <v>365.211</v>
      </c>
      <c r="F53" s="49"/>
      <c r="G53" s="39">
        <v>50</v>
      </c>
      <c r="H53" s="40">
        <f t="shared" si="4"/>
        <v>52538.211</v>
      </c>
      <c r="I53" s="33"/>
      <c r="J53" s="41">
        <v>50</v>
      </c>
      <c r="K53" s="38">
        <f t="shared" si="1"/>
        <v>52539</v>
      </c>
      <c r="L53" s="33"/>
      <c r="M53" s="50">
        <f t="shared" si="2"/>
        <v>27.307172557172557</v>
      </c>
    </row>
    <row r="54" spans="2:13" ht="12.75">
      <c r="B54" s="41">
        <v>51</v>
      </c>
      <c r="C54" s="38">
        <v>53736</v>
      </c>
      <c r="E54" s="48">
        <f t="shared" si="3"/>
        <v>376.152</v>
      </c>
      <c r="F54" s="49"/>
      <c r="G54" s="39">
        <v>51</v>
      </c>
      <c r="H54" s="40">
        <f t="shared" si="4"/>
        <v>54112.152</v>
      </c>
      <c r="I54" s="33"/>
      <c r="J54" s="41">
        <v>51</v>
      </c>
      <c r="K54" s="38">
        <f t="shared" si="1"/>
        <v>54114</v>
      </c>
      <c r="L54" s="33"/>
      <c r="M54" s="50">
        <f t="shared" si="2"/>
        <v>28.125779625779625</v>
      </c>
    </row>
    <row r="55" spans="2:13" ht="12.75">
      <c r="B55" s="41">
        <v>52</v>
      </c>
      <c r="C55" s="38">
        <v>55353</v>
      </c>
      <c r="E55" s="48">
        <f t="shared" si="3"/>
        <v>387.471</v>
      </c>
      <c r="F55" s="49"/>
      <c r="G55" s="39">
        <v>52</v>
      </c>
      <c r="H55" s="40">
        <f t="shared" si="4"/>
        <v>55740.471</v>
      </c>
      <c r="I55" s="33"/>
      <c r="J55" s="41">
        <v>52</v>
      </c>
      <c r="K55" s="38">
        <f t="shared" si="1"/>
        <v>55743</v>
      </c>
      <c r="L55" s="33"/>
      <c r="M55" s="50">
        <f t="shared" si="2"/>
        <v>28.972453222453225</v>
      </c>
    </row>
    <row r="56" spans="2:13" ht="12.75">
      <c r="B56" s="41">
        <v>53</v>
      </c>
      <c r="C56" s="38">
        <v>57003</v>
      </c>
      <c r="E56" s="48">
        <f t="shared" si="3"/>
        <v>399.021</v>
      </c>
      <c r="F56" s="49"/>
      <c r="G56" s="39">
        <v>53</v>
      </c>
      <c r="H56" s="40">
        <f t="shared" si="4"/>
        <v>57402.021</v>
      </c>
      <c r="I56" s="33"/>
      <c r="J56" s="41">
        <v>53</v>
      </c>
      <c r="K56" s="38">
        <f t="shared" si="1"/>
        <v>57405</v>
      </c>
      <c r="L56" s="33"/>
      <c r="M56" s="50">
        <f t="shared" si="2"/>
        <v>29.836278586278585</v>
      </c>
    </row>
    <row r="57" spans="2:13" ht="12.75">
      <c r="B57" s="41">
        <v>54</v>
      </c>
      <c r="C57" s="38">
        <v>58716</v>
      </c>
      <c r="E57" s="48">
        <f t="shared" si="3"/>
        <v>411.012</v>
      </c>
      <c r="F57" s="49"/>
      <c r="G57" s="39">
        <v>54</v>
      </c>
      <c r="H57" s="40">
        <f t="shared" si="4"/>
        <v>59127.012</v>
      </c>
      <c r="I57" s="33"/>
      <c r="J57" s="41">
        <v>54</v>
      </c>
      <c r="K57" s="38">
        <f t="shared" si="1"/>
        <v>59130</v>
      </c>
      <c r="L57" s="33"/>
      <c r="M57" s="50">
        <f t="shared" si="2"/>
        <v>30.73284823284823</v>
      </c>
    </row>
    <row r="58" spans="2:13" ht="12.75">
      <c r="B58" s="41">
        <v>55</v>
      </c>
      <c r="C58" s="38">
        <v>60468</v>
      </c>
      <c r="E58" s="48">
        <f t="shared" si="3"/>
        <v>423.276</v>
      </c>
      <c r="F58" s="49"/>
      <c r="G58" s="39">
        <v>55</v>
      </c>
      <c r="H58" s="40">
        <f t="shared" si="4"/>
        <v>60891.276</v>
      </c>
      <c r="I58" s="33"/>
      <c r="J58" s="41">
        <v>55</v>
      </c>
      <c r="K58" s="38">
        <f t="shared" si="1"/>
        <v>60894</v>
      </c>
      <c r="L58" s="33"/>
      <c r="M58" s="50">
        <f t="shared" si="2"/>
        <v>31.649688149688146</v>
      </c>
    </row>
    <row r="59" spans="2:13" ht="12.75">
      <c r="B59" s="41">
        <v>56</v>
      </c>
      <c r="C59" s="38">
        <v>62289</v>
      </c>
      <c r="E59" s="48">
        <f t="shared" si="3"/>
        <v>436.023</v>
      </c>
      <c r="F59" s="49"/>
      <c r="G59" s="39">
        <v>56</v>
      </c>
      <c r="H59" s="40">
        <f t="shared" si="4"/>
        <v>62725.023</v>
      </c>
      <c r="I59" s="33"/>
      <c r="J59" s="41">
        <v>56</v>
      </c>
      <c r="K59" s="38">
        <f t="shared" si="1"/>
        <v>62727</v>
      </c>
      <c r="L59" s="33"/>
      <c r="M59" s="50">
        <f t="shared" si="2"/>
        <v>32.60239085239085</v>
      </c>
    </row>
    <row r="60" spans="2:13" ht="12.75">
      <c r="B60" s="41">
        <v>57</v>
      </c>
      <c r="C60" s="38">
        <v>64146</v>
      </c>
      <c r="E60" s="48">
        <f t="shared" si="3"/>
        <v>449.022</v>
      </c>
      <c r="F60" s="49"/>
      <c r="G60" s="39">
        <v>57</v>
      </c>
      <c r="H60" s="40">
        <f t="shared" si="4"/>
        <v>64595.022</v>
      </c>
      <c r="I60" s="33"/>
      <c r="J60" s="41">
        <v>57</v>
      </c>
      <c r="K60" s="38">
        <f t="shared" si="1"/>
        <v>64596</v>
      </c>
      <c r="L60" s="33"/>
      <c r="M60" s="50">
        <f t="shared" si="2"/>
        <v>33.57380457380457</v>
      </c>
    </row>
    <row r="61" spans="2:13" ht="12.75">
      <c r="B61" s="41">
        <v>58</v>
      </c>
      <c r="C61" s="38">
        <v>66066</v>
      </c>
      <c r="E61" s="48">
        <f t="shared" si="3"/>
        <v>462.462</v>
      </c>
      <c r="F61" s="49"/>
      <c r="G61" s="39">
        <v>58</v>
      </c>
      <c r="H61" s="40">
        <f t="shared" si="4"/>
        <v>66528.462</v>
      </c>
      <c r="I61" s="33"/>
      <c r="J61" s="41">
        <v>58</v>
      </c>
      <c r="K61" s="38">
        <f t="shared" si="1"/>
        <v>66531</v>
      </c>
      <c r="L61" s="33"/>
      <c r="M61" s="50">
        <f t="shared" si="2"/>
        <v>34.57952182952183</v>
      </c>
    </row>
    <row r="62" spans="2:13" ht="12.75">
      <c r="B62" s="41">
        <v>59</v>
      </c>
      <c r="C62" s="38">
        <v>68046</v>
      </c>
      <c r="E62" s="48">
        <f t="shared" si="3"/>
        <v>476.322</v>
      </c>
      <c r="F62" s="49"/>
      <c r="G62" s="39">
        <v>59</v>
      </c>
      <c r="H62" s="40">
        <f t="shared" si="4"/>
        <v>68522.322</v>
      </c>
      <c r="I62" s="33"/>
      <c r="J62" s="41">
        <v>59</v>
      </c>
      <c r="K62" s="38">
        <f t="shared" si="1"/>
        <v>68523</v>
      </c>
      <c r="L62" s="33"/>
      <c r="M62" s="50">
        <f t="shared" si="2"/>
        <v>35.61486486486486</v>
      </c>
    </row>
    <row r="63" spans="2:13" ht="12.75">
      <c r="B63" s="41">
        <v>60</v>
      </c>
      <c r="C63" s="38">
        <v>70086</v>
      </c>
      <c r="E63" s="48">
        <f t="shared" si="3"/>
        <v>490.60200000000003</v>
      </c>
      <c r="F63" s="49"/>
      <c r="G63" s="39">
        <v>60</v>
      </c>
      <c r="H63" s="40">
        <f t="shared" si="4"/>
        <v>70576.602</v>
      </c>
      <c r="I63" s="33"/>
      <c r="J63" s="41">
        <v>60</v>
      </c>
      <c r="K63" s="38">
        <f t="shared" si="1"/>
        <v>70578</v>
      </c>
      <c r="L63" s="33"/>
      <c r="M63" s="50">
        <f t="shared" si="2"/>
        <v>36.68295218295218</v>
      </c>
    </row>
    <row r="64" spans="2:13" ht="12.75">
      <c r="B64" s="41">
        <v>61</v>
      </c>
      <c r="C64" s="38">
        <v>72186</v>
      </c>
      <c r="E64" s="48">
        <f t="shared" si="3"/>
        <v>505.302</v>
      </c>
      <c r="F64" s="49"/>
      <c r="G64" s="39">
        <v>61</v>
      </c>
      <c r="H64" s="40">
        <f t="shared" si="4"/>
        <v>72691.302</v>
      </c>
      <c r="I64" s="33"/>
      <c r="J64" s="41">
        <v>61</v>
      </c>
      <c r="K64" s="38">
        <f t="shared" si="1"/>
        <v>72693</v>
      </c>
      <c r="L64" s="33"/>
      <c r="M64" s="50">
        <f t="shared" si="2"/>
        <v>37.78222453222453</v>
      </c>
    </row>
    <row r="65" spans="2:13" ht="12.75">
      <c r="B65" s="41">
        <v>62</v>
      </c>
      <c r="C65" s="38">
        <v>74349</v>
      </c>
      <c r="E65" s="48">
        <f t="shared" si="3"/>
        <v>520.443</v>
      </c>
      <c r="F65" s="49"/>
      <c r="G65" s="39">
        <v>62</v>
      </c>
      <c r="H65" s="40">
        <f t="shared" si="4"/>
        <v>74869.443</v>
      </c>
      <c r="I65" s="33"/>
      <c r="J65" s="41">
        <v>62</v>
      </c>
      <c r="K65" s="38">
        <f t="shared" si="1"/>
        <v>74871</v>
      </c>
      <c r="L65" s="33"/>
      <c r="M65" s="50">
        <f t="shared" si="2"/>
        <v>38.91424116424116</v>
      </c>
    </row>
    <row r="66" spans="2:13" ht="12.75">
      <c r="B66" s="41">
        <v>63</v>
      </c>
      <c r="C66" s="38">
        <v>76578</v>
      </c>
      <c r="E66" s="48">
        <f t="shared" si="3"/>
        <v>536.046</v>
      </c>
      <c r="F66" s="49"/>
      <c r="G66" s="39">
        <v>63</v>
      </c>
      <c r="H66" s="40">
        <f t="shared" si="4"/>
        <v>77114.046</v>
      </c>
      <c r="I66" s="33"/>
      <c r="J66" s="41">
        <v>63</v>
      </c>
      <c r="K66" s="38">
        <f t="shared" si="1"/>
        <v>77115</v>
      </c>
      <c r="L66" s="33"/>
      <c r="M66" s="50">
        <f t="shared" si="2"/>
        <v>40.08056133056133</v>
      </c>
    </row>
    <row r="67" spans="2:13" ht="12.75">
      <c r="B67" s="41">
        <v>64</v>
      </c>
      <c r="C67" s="38">
        <v>78870</v>
      </c>
      <c r="E67" s="48">
        <f t="shared" si="3"/>
        <v>552.09</v>
      </c>
      <c r="F67" s="49"/>
      <c r="G67" s="39">
        <v>64</v>
      </c>
      <c r="H67" s="40">
        <f t="shared" si="4"/>
        <v>79422.09</v>
      </c>
      <c r="I67" s="33"/>
      <c r="J67" s="41">
        <v>64</v>
      </c>
      <c r="K67" s="38">
        <f t="shared" si="1"/>
        <v>79425</v>
      </c>
      <c r="L67" s="33"/>
      <c r="M67" s="50">
        <f t="shared" si="2"/>
        <v>41.28118503118503</v>
      </c>
    </row>
    <row r="68" spans="2:13" ht="12.75">
      <c r="B68" s="41">
        <v>65</v>
      </c>
      <c r="C68" s="38">
        <v>81231</v>
      </c>
      <c r="E68" s="48">
        <f t="shared" si="3"/>
        <v>568.617</v>
      </c>
      <c r="F68" s="49"/>
      <c r="G68" s="39">
        <v>65</v>
      </c>
      <c r="H68" s="40">
        <f t="shared" si="4"/>
        <v>81799.617</v>
      </c>
      <c r="I68" s="33"/>
      <c r="J68" s="41">
        <v>65</v>
      </c>
      <c r="K68" s="38">
        <f t="shared" si="1"/>
        <v>81801</v>
      </c>
      <c r="L68" s="33"/>
      <c r="M68" s="50">
        <f t="shared" si="2"/>
        <v>42.516112266112266</v>
      </c>
    </row>
    <row r="69" spans="2:13" ht="12.75">
      <c r="B69" s="41">
        <v>66</v>
      </c>
      <c r="C69" s="38">
        <v>83667</v>
      </c>
      <c r="E69" s="48">
        <f t="shared" si="3"/>
        <v>585.669</v>
      </c>
      <c r="F69" s="49"/>
      <c r="G69" s="39">
        <v>66</v>
      </c>
      <c r="H69" s="40">
        <f t="shared" si="4"/>
        <v>84252.669</v>
      </c>
      <c r="I69" s="33"/>
      <c r="J69" s="41">
        <v>66</v>
      </c>
      <c r="K69" s="38">
        <f t="shared" si="1"/>
        <v>84255</v>
      </c>
      <c r="L69" s="33"/>
      <c r="M69" s="50">
        <f t="shared" si="2"/>
        <v>43.79158004158004</v>
      </c>
    </row>
    <row r="70" spans="2:13" ht="12.75">
      <c r="B70" s="41">
        <v>67</v>
      </c>
      <c r="C70" s="38">
        <v>86175</v>
      </c>
      <c r="E70" s="48">
        <f t="shared" si="3"/>
        <v>603.225</v>
      </c>
      <c r="F70" s="49"/>
      <c r="G70" s="39">
        <v>67</v>
      </c>
      <c r="H70" s="40">
        <f t="shared" si="4"/>
        <v>86778.225</v>
      </c>
      <c r="I70" s="33"/>
      <c r="J70" s="41">
        <v>67</v>
      </c>
      <c r="K70" s="38">
        <f t="shared" si="1"/>
        <v>86781</v>
      </c>
      <c r="L70" s="33"/>
      <c r="M70" s="50">
        <f t="shared" si="2"/>
        <v>45.104469854469855</v>
      </c>
    </row>
    <row r="71" spans="2:13" ht="13.5" thickBot="1">
      <c r="B71" s="42">
        <v>68</v>
      </c>
      <c r="C71" s="43">
        <v>88755</v>
      </c>
      <c r="E71" s="48">
        <f t="shared" si="3"/>
        <v>621.285</v>
      </c>
      <c r="F71" s="49"/>
      <c r="G71" s="44">
        <v>68</v>
      </c>
      <c r="H71" s="45">
        <f t="shared" si="4"/>
        <v>89376.285</v>
      </c>
      <c r="I71" s="33"/>
      <c r="J71" s="42">
        <v>68</v>
      </c>
      <c r="K71" s="43">
        <f t="shared" si="1"/>
        <v>89379</v>
      </c>
      <c r="L71" s="33"/>
      <c r="M71" s="51">
        <f t="shared" si="2"/>
        <v>46.4547817047817</v>
      </c>
    </row>
    <row r="72" spans="2:5" ht="12.75">
      <c r="B72" s="33"/>
      <c r="C72" s="33"/>
      <c r="E72" s="35"/>
    </row>
    <row r="73" spans="2:5" ht="12.75">
      <c r="B73" s="33"/>
      <c r="C73" s="33"/>
      <c r="E73" s="35"/>
    </row>
    <row r="74" spans="2:5" ht="12.75">
      <c r="B74" s="33"/>
      <c r="C74" s="33"/>
      <c r="E74" s="35"/>
    </row>
    <row r="75" spans="2:5" ht="12.75">
      <c r="B75" s="33"/>
      <c r="C75" s="33"/>
      <c r="E75" s="35"/>
    </row>
    <row r="76" spans="2:5" ht="12.75">
      <c r="B76" s="33"/>
      <c r="C76" s="33"/>
      <c r="E76" s="35"/>
    </row>
    <row r="77" spans="2:5" ht="12.75">
      <c r="B77" s="33"/>
      <c r="C77" s="33"/>
      <c r="E77" s="35"/>
    </row>
    <row r="78" spans="2:5" ht="12.75">
      <c r="B78" s="33"/>
      <c r="C78" s="33"/>
      <c r="E78" s="35"/>
    </row>
    <row r="79" spans="2:5" ht="12.75">
      <c r="B79" s="33"/>
      <c r="C79" s="33"/>
      <c r="E79" s="35"/>
    </row>
    <row r="80" spans="2:5" ht="12.75">
      <c r="B80" s="33"/>
      <c r="C80" s="33"/>
      <c r="E80" s="35"/>
    </row>
    <row r="81" spans="2:36" s="34" customFormat="1" ht="12.75">
      <c r="B81" s="33"/>
      <c r="C81" s="33"/>
      <c r="E81" s="35"/>
      <c r="F81" s="35"/>
      <c r="K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</row>
    <row r="82" spans="2:36" s="34" customFormat="1" ht="12.75">
      <c r="B82" s="33"/>
      <c r="C82" s="33"/>
      <c r="E82" s="35"/>
      <c r="F82" s="35"/>
      <c r="K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</row>
    <row r="83" spans="2:36" s="34" customFormat="1" ht="12.75">
      <c r="B83" s="33"/>
      <c r="C83" s="33"/>
      <c r="E83" s="35"/>
      <c r="F83" s="35"/>
      <c r="K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</row>
    <row r="84" spans="2:36" s="34" customFormat="1" ht="12.75">
      <c r="B84" s="33"/>
      <c r="C84" s="33"/>
      <c r="E84" s="35"/>
      <c r="F84" s="35"/>
      <c r="K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</row>
    <row r="85" spans="2:36" s="34" customFormat="1" ht="12.75">
      <c r="B85" s="33"/>
      <c r="C85" s="33"/>
      <c r="E85" s="35"/>
      <c r="F85" s="35"/>
      <c r="K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</row>
    <row r="86" spans="2:36" s="34" customFormat="1" ht="12.75">
      <c r="B86" s="33"/>
      <c r="C86" s="33"/>
      <c r="E86" s="35"/>
      <c r="F86" s="35"/>
      <c r="K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</row>
    <row r="87" spans="2:36" s="34" customFormat="1" ht="12.75">
      <c r="B87" s="33"/>
      <c r="C87" s="33"/>
      <c r="E87" s="35"/>
      <c r="F87" s="35"/>
      <c r="K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</row>
    <row r="88" spans="2:36" s="34" customFormat="1" ht="12.75">
      <c r="B88" s="33"/>
      <c r="C88" s="33"/>
      <c r="E88" s="35"/>
      <c r="F88" s="35"/>
      <c r="K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</row>
    <row r="89" spans="2:36" s="34" customFormat="1" ht="12.75">
      <c r="B89" s="33"/>
      <c r="C89" s="33"/>
      <c r="E89" s="35"/>
      <c r="F89" s="35"/>
      <c r="K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</row>
    <row r="90" spans="2:36" s="34" customFormat="1" ht="12.75">
      <c r="B90" s="33"/>
      <c r="C90" s="33"/>
      <c r="E90" s="35"/>
      <c r="F90" s="35"/>
      <c r="K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</row>
    <row r="91" spans="2:36" s="34" customFormat="1" ht="12.75">
      <c r="B91" s="33"/>
      <c r="C91" s="33"/>
      <c r="E91" s="35"/>
      <c r="F91" s="35"/>
      <c r="K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</row>
    <row r="92" spans="2:36" s="34" customFormat="1" ht="12.75">
      <c r="B92" s="33"/>
      <c r="C92" s="33"/>
      <c r="E92" s="35"/>
      <c r="F92" s="35"/>
      <c r="K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</row>
    <row r="93" spans="2:36" s="34" customFormat="1" ht="12.75">
      <c r="B93" s="33"/>
      <c r="C93" s="33"/>
      <c r="E93" s="35"/>
      <c r="F93" s="35"/>
      <c r="K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</row>
    <row r="94" spans="2:36" s="34" customFormat="1" ht="12.75">
      <c r="B94" s="33"/>
      <c r="C94" s="33"/>
      <c r="E94" s="35"/>
      <c r="F94" s="35"/>
      <c r="K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</row>
    <row r="95" spans="2:36" s="34" customFormat="1" ht="12.75">
      <c r="B95" s="33"/>
      <c r="C95" s="33"/>
      <c r="E95" s="35"/>
      <c r="F95" s="35"/>
      <c r="K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</row>
    <row r="96" spans="2:36" s="34" customFormat="1" ht="12.75">
      <c r="B96" s="33"/>
      <c r="C96" s="33"/>
      <c r="E96" s="35"/>
      <c r="F96" s="35"/>
      <c r="K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</row>
    <row r="97" spans="2:36" s="34" customFormat="1" ht="12.75">
      <c r="B97" s="33"/>
      <c r="C97" s="33"/>
      <c r="E97" s="35"/>
      <c r="F97" s="35"/>
      <c r="K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</row>
    <row r="98" spans="2:36" s="34" customFormat="1" ht="12.75">
      <c r="B98" s="33"/>
      <c r="C98" s="33"/>
      <c r="E98" s="35"/>
      <c r="F98" s="35"/>
      <c r="K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</row>
    <row r="99" spans="2:36" s="34" customFormat="1" ht="12.75">
      <c r="B99" s="33"/>
      <c r="C99" s="33"/>
      <c r="E99" s="35"/>
      <c r="F99" s="35"/>
      <c r="K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</row>
    <row r="100" spans="2:36" s="34" customFormat="1" ht="12.75">
      <c r="B100" s="33"/>
      <c r="C100" s="33"/>
      <c r="E100" s="35"/>
      <c r="F100" s="35"/>
      <c r="K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</row>
    <row r="101" spans="2:36" s="34" customFormat="1" ht="12.75">
      <c r="B101" s="33"/>
      <c r="C101" s="33"/>
      <c r="E101" s="35"/>
      <c r="F101" s="35"/>
      <c r="K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</row>
    <row r="102" spans="2:36" s="34" customFormat="1" ht="12.75">
      <c r="B102" s="33"/>
      <c r="C102" s="33"/>
      <c r="E102" s="35"/>
      <c r="F102" s="35"/>
      <c r="K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</row>
    <row r="103" spans="2:36" s="34" customFormat="1" ht="12.75">
      <c r="B103" s="33"/>
      <c r="C103" s="33"/>
      <c r="E103" s="35"/>
      <c r="F103" s="35"/>
      <c r="K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</row>
    <row r="104" spans="2:36" s="34" customFormat="1" ht="12.75">
      <c r="B104" s="33"/>
      <c r="C104" s="33"/>
      <c r="E104" s="35"/>
      <c r="F104" s="35"/>
      <c r="K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</row>
    <row r="105" spans="2:36" s="34" customFormat="1" ht="12.75">
      <c r="B105" s="33"/>
      <c r="C105" s="33"/>
      <c r="E105" s="35"/>
      <c r="F105" s="35"/>
      <c r="K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</row>
    <row r="106" spans="2:36" s="34" customFormat="1" ht="12.75">
      <c r="B106" s="33"/>
      <c r="C106" s="33"/>
      <c r="E106" s="35"/>
      <c r="F106" s="35"/>
      <c r="K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</row>
    <row r="107" spans="2:36" s="34" customFormat="1" ht="12.75">
      <c r="B107" s="33"/>
      <c r="C107" s="33"/>
      <c r="E107" s="35"/>
      <c r="F107" s="35"/>
      <c r="K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</row>
    <row r="108" spans="2:36" s="34" customFormat="1" ht="12.75">
      <c r="B108" s="33"/>
      <c r="C108" s="33"/>
      <c r="E108" s="35"/>
      <c r="F108" s="35"/>
      <c r="K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</row>
    <row r="109" spans="2:36" s="34" customFormat="1" ht="12.75">
      <c r="B109" s="33"/>
      <c r="C109" s="33"/>
      <c r="E109" s="35"/>
      <c r="F109" s="35"/>
      <c r="K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</row>
    <row r="110" spans="2:36" s="34" customFormat="1" ht="12.75">
      <c r="B110" s="33"/>
      <c r="C110" s="33"/>
      <c r="E110" s="35"/>
      <c r="F110" s="35"/>
      <c r="K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</row>
    <row r="111" spans="2:36" s="34" customFormat="1" ht="12.75">
      <c r="B111" s="33"/>
      <c r="C111" s="33"/>
      <c r="E111" s="35"/>
      <c r="F111" s="35"/>
      <c r="K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</row>
    <row r="112" spans="2:36" s="34" customFormat="1" ht="12.75">
      <c r="B112" s="33"/>
      <c r="C112" s="33"/>
      <c r="E112" s="35"/>
      <c r="F112" s="35"/>
      <c r="K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</row>
    <row r="113" spans="2:36" s="34" customFormat="1" ht="12.75">
      <c r="B113" s="33"/>
      <c r="C113" s="33"/>
      <c r="E113" s="35"/>
      <c r="F113" s="35"/>
      <c r="K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</row>
    <row r="114" spans="2:36" s="34" customFormat="1" ht="12.75">
      <c r="B114" s="33"/>
      <c r="C114" s="33"/>
      <c r="E114" s="35"/>
      <c r="F114" s="35"/>
      <c r="K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</row>
    <row r="115" spans="2:36" s="34" customFormat="1" ht="12.75">
      <c r="B115" s="33"/>
      <c r="C115" s="33"/>
      <c r="E115" s="35"/>
      <c r="F115" s="35"/>
      <c r="K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</row>
    <row r="116" spans="2:36" s="34" customFormat="1" ht="12.75">
      <c r="B116" s="33"/>
      <c r="C116" s="33"/>
      <c r="E116" s="35"/>
      <c r="F116" s="35"/>
      <c r="K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</row>
    <row r="117" spans="2:36" s="34" customFormat="1" ht="12.75">
      <c r="B117" s="33"/>
      <c r="C117" s="33"/>
      <c r="E117" s="35"/>
      <c r="F117" s="35"/>
      <c r="K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</row>
    <row r="118" spans="2:36" s="34" customFormat="1" ht="12.75">
      <c r="B118" s="33"/>
      <c r="C118" s="33"/>
      <c r="E118" s="35"/>
      <c r="F118" s="35"/>
      <c r="K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</row>
    <row r="119" spans="2:36" s="34" customFormat="1" ht="12.75">
      <c r="B119" s="33"/>
      <c r="C119" s="33"/>
      <c r="E119" s="35"/>
      <c r="F119" s="35"/>
      <c r="K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</row>
    <row r="120" spans="2:36" s="34" customFormat="1" ht="12.75">
      <c r="B120" s="33"/>
      <c r="C120" s="33"/>
      <c r="E120" s="35"/>
      <c r="F120" s="35"/>
      <c r="K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</row>
    <row r="121" spans="2:36" s="34" customFormat="1" ht="12.75">
      <c r="B121" s="33"/>
      <c r="C121" s="33"/>
      <c r="E121" s="35"/>
      <c r="F121" s="35"/>
      <c r="K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</row>
    <row r="122" spans="2:36" s="34" customFormat="1" ht="12.75">
      <c r="B122" s="33"/>
      <c r="C122" s="33"/>
      <c r="E122" s="35"/>
      <c r="F122" s="35"/>
      <c r="K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</row>
    <row r="123" spans="2:36" s="34" customFormat="1" ht="12.75">
      <c r="B123" s="33"/>
      <c r="C123" s="33"/>
      <c r="E123" s="35"/>
      <c r="F123" s="35"/>
      <c r="K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</row>
    <row r="124" spans="2:36" s="34" customFormat="1" ht="12.75">
      <c r="B124" s="33"/>
      <c r="C124" s="33"/>
      <c r="E124" s="35"/>
      <c r="F124" s="35"/>
      <c r="K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</row>
    <row r="125" spans="2:36" s="34" customFormat="1" ht="12.75">
      <c r="B125" s="33"/>
      <c r="C125" s="33"/>
      <c r="E125" s="35"/>
      <c r="F125" s="35"/>
      <c r="K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</row>
    <row r="126" spans="2:36" s="34" customFormat="1" ht="12.75">
      <c r="B126" s="33"/>
      <c r="C126" s="33"/>
      <c r="E126" s="35"/>
      <c r="F126" s="35"/>
      <c r="K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</row>
    <row r="127" spans="2:36" s="34" customFormat="1" ht="12.75">
      <c r="B127" s="33"/>
      <c r="C127" s="33"/>
      <c r="E127" s="35"/>
      <c r="F127" s="35"/>
      <c r="K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</row>
    <row r="128" spans="2:36" s="34" customFormat="1" ht="12.75">
      <c r="B128" s="33"/>
      <c r="C128" s="33"/>
      <c r="E128" s="35"/>
      <c r="F128" s="35"/>
      <c r="K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</row>
    <row r="129" spans="2:36" s="34" customFormat="1" ht="12.75">
      <c r="B129" s="33"/>
      <c r="C129" s="33"/>
      <c r="E129" s="35"/>
      <c r="F129" s="35"/>
      <c r="K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</row>
    <row r="130" spans="2:36" s="34" customFormat="1" ht="12.75">
      <c r="B130" s="33"/>
      <c r="C130" s="33"/>
      <c r="E130" s="35"/>
      <c r="F130" s="35"/>
      <c r="K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</row>
    <row r="131" spans="2:36" s="34" customFormat="1" ht="12.75">
      <c r="B131" s="33"/>
      <c r="C131" s="33"/>
      <c r="E131" s="35"/>
      <c r="F131" s="35"/>
      <c r="K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</row>
    <row r="132" spans="2:36" s="34" customFormat="1" ht="12.75">
      <c r="B132" s="33"/>
      <c r="C132" s="33"/>
      <c r="E132" s="35"/>
      <c r="F132" s="35"/>
      <c r="K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</row>
    <row r="133" spans="2:36" s="34" customFormat="1" ht="12.75">
      <c r="B133" s="33"/>
      <c r="C133" s="33"/>
      <c r="E133" s="35"/>
      <c r="F133" s="35"/>
      <c r="K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</row>
    <row r="134" spans="2:36" s="34" customFormat="1" ht="12.75">
      <c r="B134" s="33"/>
      <c r="C134" s="33"/>
      <c r="E134" s="35"/>
      <c r="F134" s="35"/>
      <c r="K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</row>
    <row r="135" spans="2:36" s="34" customFormat="1" ht="12.75">
      <c r="B135" s="33"/>
      <c r="C135" s="33"/>
      <c r="E135" s="35"/>
      <c r="F135" s="35"/>
      <c r="K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</row>
    <row r="136" spans="2:36" s="34" customFormat="1" ht="12.75">
      <c r="B136" s="33"/>
      <c r="C136" s="33"/>
      <c r="E136" s="35"/>
      <c r="F136" s="35"/>
      <c r="K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</row>
    <row r="137" spans="2:36" s="34" customFormat="1" ht="12.75">
      <c r="B137" s="33"/>
      <c r="C137" s="33"/>
      <c r="E137" s="35"/>
      <c r="F137" s="35"/>
      <c r="K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</row>
    <row r="138" spans="2:36" s="34" customFormat="1" ht="12.75">
      <c r="B138" s="33"/>
      <c r="C138" s="33"/>
      <c r="E138" s="35"/>
      <c r="F138" s="35"/>
      <c r="K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</row>
    <row r="139" spans="2:36" s="34" customFormat="1" ht="12.75">
      <c r="B139" s="33"/>
      <c r="C139" s="33"/>
      <c r="E139" s="35"/>
      <c r="F139" s="35"/>
      <c r="K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</row>
    <row r="140" spans="2:36" s="34" customFormat="1" ht="12.75">
      <c r="B140" s="33"/>
      <c r="C140" s="33"/>
      <c r="E140" s="35"/>
      <c r="F140" s="35"/>
      <c r="K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</row>
    <row r="141" spans="2:36" s="34" customFormat="1" ht="12.75">
      <c r="B141" s="33"/>
      <c r="C141" s="33"/>
      <c r="E141" s="35"/>
      <c r="F141" s="35"/>
      <c r="K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</row>
    <row r="142" spans="2:36" s="34" customFormat="1" ht="12.75">
      <c r="B142" s="33"/>
      <c r="C142" s="33"/>
      <c r="E142" s="35"/>
      <c r="F142" s="35"/>
      <c r="K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</row>
    <row r="143" spans="2:36" s="34" customFormat="1" ht="12.75">
      <c r="B143" s="33"/>
      <c r="C143" s="33"/>
      <c r="E143" s="35"/>
      <c r="F143" s="35"/>
      <c r="K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</row>
    <row r="144" spans="2:36" s="34" customFormat="1" ht="12.75">
      <c r="B144" s="33"/>
      <c r="C144" s="33"/>
      <c r="E144" s="35"/>
      <c r="F144" s="35"/>
      <c r="K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</row>
    <row r="145" spans="2:36" s="34" customFormat="1" ht="12.75">
      <c r="B145" s="33"/>
      <c r="C145" s="33"/>
      <c r="E145" s="35"/>
      <c r="F145" s="35"/>
      <c r="K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</row>
    <row r="146" spans="2:36" s="34" customFormat="1" ht="12.75">
      <c r="B146" s="33"/>
      <c r="C146" s="33"/>
      <c r="E146" s="35"/>
      <c r="F146" s="35"/>
      <c r="K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</row>
    <row r="147" spans="2:36" s="34" customFormat="1" ht="12.75">
      <c r="B147" s="33"/>
      <c r="C147" s="33"/>
      <c r="E147" s="35"/>
      <c r="F147" s="35"/>
      <c r="K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</row>
    <row r="148" spans="2:36" s="34" customFormat="1" ht="12.75">
      <c r="B148" s="33"/>
      <c r="C148" s="33"/>
      <c r="E148" s="35"/>
      <c r="F148" s="35"/>
      <c r="K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</row>
    <row r="149" spans="2:36" s="34" customFormat="1" ht="12.75">
      <c r="B149" s="33"/>
      <c r="C149" s="33"/>
      <c r="E149" s="35"/>
      <c r="F149" s="35"/>
      <c r="K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</row>
    <row r="150" spans="2:36" s="34" customFormat="1" ht="12.75">
      <c r="B150" s="33"/>
      <c r="C150" s="33"/>
      <c r="E150" s="35"/>
      <c r="F150" s="35"/>
      <c r="K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</row>
    <row r="151" spans="2:36" s="34" customFormat="1" ht="12.75">
      <c r="B151" s="33"/>
      <c r="C151" s="33"/>
      <c r="E151" s="35"/>
      <c r="F151" s="35"/>
      <c r="K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</row>
    <row r="152" spans="2:36" s="34" customFormat="1" ht="12.75">
      <c r="B152" s="33"/>
      <c r="C152" s="33"/>
      <c r="E152" s="35"/>
      <c r="F152" s="35"/>
      <c r="K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</row>
    <row r="153" spans="2:36" s="34" customFormat="1" ht="12.75">
      <c r="B153" s="33"/>
      <c r="C153" s="33"/>
      <c r="E153" s="35"/>
      <c r="F153" s="35"/>
      <c r="K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</row>
    <row r="154" spans="2:36" s="34" customFormat="1" ht="12.75">
      <c r="B154" s="33"/>
      <c r="C154" s="33"/>
      <c r="E154" s="35"/>
      <c r="F154" s="35"/>
      <c r="K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</row>
    <row r="155" spans="2:36" s="34" customFormat="1" ht="12.75">
      <c r="B155" s="33"/>
      <c r="C155" s="33"/>
      <c r="E155" s="35"/>
      <c r="F155" s="35"/>
      <c r="K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</row>
    <row r="156" spans="2:36" s="34" customFormat="1" ht="12.75">
      <c r="B156" s="33"/>
      <c r="C156" s="33"/>
      <c r="E156" s="35"/>
      <c r="F156" s="35"/>
      <c r="K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</row>
    <row r="157" spans="2:36" s="34" customFormat="1" ht="12.75">
      <c r="B157" s="33"/>
      <c r="C157" s="33"/>
      <c r="E157" s="35"/>
      <c r="F157" s="35"/>
      <c r="K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</row>
    <row r="158" spans="2:36" s="34" customFormat="1" ht="12.75">
      <c r="B158" s="33"/>
      <c r="C158" s="33"/>
      <c r="E158" s="35"/>
      <c r="F158" s="35"/>
      <c r="K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</row>
    <row r="159" spans="2:36" s="34" customFormat="1" ht="12.75">
      <c r="B159" s="33"/>
      <c r="C159" s="33"/>
      <c r="E159" s="35"/>
      <c r="F159" s="35"/>
      <c r="K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</row>
    <row r="160" spans="2:36" s="34" customFormat="1" ht="12.75">
      <c r="B160" s="33"/>
      <c r="C160" s="33"/>
      <c r="E160" s="35"/>
      <c r="F160" s="35"/>
      <c r="K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</row>
    <row r="161" spans="2:36" s="34" customFormat="1" ht="12.75">
      <c r="B161" s="33"/>
      <c r="C161" s="33"/>
      <c r="E161" s="35"/>
      <c r="F161" s="35"/>
      <c r="K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</row>
    <row r="162" spans="2:36" s="34" customFormat="1" ht="12.75">
      <c r="B162" s="33"/>
      <c r="C162" s="33"/>
      <c r="E162" s="35"/>
      <c r="F162" s="35"/>
      <c r="K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</row>
    <row r="163" spans="2:36" s="34" customFormat="1" ht="12.75">
      <c r="B163" s="33"/>
      <c r="C163" s="33"/>
      <c r="E163" s="35"/>
      <c r="F163" s="35"/>
      <c r="K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</row>
    <row r="164" spans="2:36" s="34" customFormat="1" ht="12.75">
      <c r="B164" s="33"/>
      <c r="C164" s="33"/>
      <c r="E164" s="35"/>
      <c r="F164" s="35"/>
      <c r="K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</row>
    <row r="165" spans="2:36" s="34" customFormat="1" ht="12.75">
      <c r="B165" s="33"/>
      <c r="C165" s="33"/>
      <c r="E165" s="35"/>
      <c r="F165" s="35"/>
      <c r="K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</row>
    <row r="166" spans="2:36" s="34" customFormat="1" ht="12.75">
      <c r="B166" s="33"/>
      <c r="C166" s="33"/>
      <c r="E166" s="35"/>
      <c r="F166" s="35"/>
      <c r="K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</row>
    <row r="167" spans="2:36" s="34" customFormat="1" ht="12.75">
      <c r="B167" s="33"/>
      <c r="C167" s="33"/>
      <c r="E167" s="35"/>
      <c r="F167" s="35"/>
      <c r="K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</row>
    <row r="168" spans="2:36" s="34" customFormat="1" ht="12.75">
      <c r="B168" s="33"/>
      <c r="C168" s="33"/>
      <c r="E168" s="35"/>
      <c r="F168" s="35"/>
      <c r="K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</row>
    <row r="169" spans="2:36" s="34" customFormat="1" ht="12.75">
      <c r="B169" s="33"/>
      <c r="C169" s="33"/>
      <c r="E169" s="35"/>
      <c r="F169" s="35"/>
      <c r="K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</row>
    <row r="170" spans="2:36" s="34" customFormat="1" ht="12.75">
      <c r="B170" s="33"/>
      <c r="C170" s="33"/>
      <c r="E170" s="35"/>
      <c r="F170" s="35"/>
      <c r="K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</row>
    <row r="171" spans="2:36" s="34" customFormat="1" ht="12.75">
      <c r="B171" s="33"/>
      <c r="C171" s="33"/>
      <c r="E171" s="35"/>
      <c r="F171" s="35"/>
      <c r="K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</row>
    <row r="172" spans="2:36" s="34" customFormat="1" ht="12.75">
      <c r="B172" s="33"/>
      <c r="C172" s="33"/>
      <c r="E172" s="35"/>
      <c r="F172" s="35"/>
      <c r="K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</row>
    <row r="173" spans="2:36" s="34" customFormat="1" ht="12.75">
      <c r="B173" s="33"/>
      <c r="C173" s="33"/>
      <c r="E173" s="35"/>
      <c r="F173" s="35"/>
      <c r="K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</row>
    <row r="174" spans="2:36" s="34" customFormat="1" ht="12.75">
      <c r="B174" s="33"/>
      <c r="C174" s="33"/>
      <c r="E174" s="35"/>
      <c r="F174" s="35"/>
      <c r="K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</row>
    <row r="175" spans="2:36" s="34" customFormat="1" ht="12.75">
      <c r="B175" s="33"/>
      <c r="C175" s="33"/>
      <c r="E175" s="35"/>
      <c r="F175" s="35"/>
      <c r="K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</row>
    <row r="176" spans="2:36" s="34" customFormat="1" ht="12.75">
      <c r="B176" s="33"/>
      <c r="C176" s="33"/>
      <c r="E176" s="35"/>
      <c r="F176" s="35"/>
      <c r="K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</row>
    <row r="177" spans="2:36" s="34" customFormat="1" ht="12.75">
      <c r="B177" s="33"/>
      <c r="C177" s="33"/>
      <c r="E177" s="35"/>
      <c r="F177" s="35"/>
      <c r="K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</row>
    <row r="178" spans="2:36" s="34" customFormat="1" ht="12.75">
      <c r="B178" s="33"/>
      <c r="C178" s="33"/>
      <c r="E178" s="35"/>
      <c r="F178" s="35"/>
      <c r="K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</row>
    <row r="179" spans="2:36" s="34" customFormat="1" ht="12.75">
      <c r="B179" s="33"/>
      <c r="C179" s="33"/>
      <c r="E179" s="35"/>
      <c r="F179" s="35"/>
      <c r="K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</row>
    <row r="180" spans="2:36" s="34" customFormat="1" ht="12.75">
      <c r="B180" s="33"/>
      <c r="C180" s="33"/>
      <c r="E180" s="35"/>
      <c r="F180" s="35"/>
      <c r="K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</row>
    <row r="181" spans="2:36" s="34" customFormat="1" ht="12.75">
      <c r="B181" s="33"/>
      <c r="C181" s="33"/>
      <c r="E181" s="35"/>
      <c r="F181" s="35"/>
      <c r="K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</row>
    <row r="182" spans="2:36" s="34" customFormat="1" ht="12.75">
      <c r="B182" s="33"/>
      <c r="C182" s="33"/>
      <c r="E182" s="35"/>
      <c r="F182" s="35"/>
      <c r="K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</row>
    <row r="183" spans="2:36" s="34" customFormat="1" ht="12.75">
      <c r="B183" s="33"/>
      <c r="C183" s="33"/>
      <c r="E183" s="35"/>
      <c r="F183" s="35"/>
      <c r="K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</row>
    <row r="184" spans="2:36" s="34" customFormat="1" ht="12.75">
      <c r="B184" s="33"/>
      <c r="C184" s="33"/>
      <c r="E184" s="35"/>
      <c r="F184" s="35"/>
      <c r="K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</row>
    <row r="185" spans="2:36" s="34" customFormat="1" ht="12.75">
      <c r="B185" s="33"/>
      <c r="C185" s="33"/>
      <c r="E185" s="35"/>
      <c r="F185" s="35"/>
      <c r="K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</row>
    <row r="186" spans="2:36" s="34" customFormat="1" ht="12.75">
      <c r="B186" s="33"/>
      <c r="C186" s="33"/>
      <c r="E186" s="35"/>
      <c r="F186" s="35"/>
      <c r="K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</row>
  </sheetData>
  <sheetProtection/>
  <mergeCells count="11">
    <mergeCell ref="J1:M1"/>
    <mergeCell ref="G6:H6"/>
    <mergeCell ref="E5:E6"/>
    <mergeCell ref="G3:H3"/>
    <mergeCell ref="J3:K3"/>
    <mergeCell ref="J5:K5"/>
    <mergeCell ref="J6:K6"/>
    <mergeCell ref="B5:C5"/>
    <mergeCell ref="B6:C6"/>
    <mergeCell ref="G5:H5"/>
    <mergeCell ref="M5:M6"/>
  </mergeCells>
  <printOptions/>
  <pageMargins left="0.66" right="0.93" top="1" bottom="1" header="0.5" footer="0.5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4" sqref="A4"/>
    </sheetView>
  </sheetViews>
  <sheetFormatPr defaultColWidth="9.140625" defaultRowHeight="12.75"/>
  <cols>
    <col min="5" max="5" width="9.140625" style="0" customWidth="1"/>
    <col min="6" max="14" width="9.140625" style="1" customWidth="1"/>
    <col min="15" max="15" width="13.8515625" style="1" customWidth="1"/>
    <col min="16" max="25" width="9.140625" style="1" customWidth="1"/>
  </cols>
  <sheetData>
    <row r="1" spans="1:5" ht="13.5" thickBot="1">
      <c r="A1" s="1"/>
      <c r="B1" s="1"/>
      <c r="C1" s="1"/>
      <c r="D1" s="1"/>
      <c r="E1" s="1"/>
    </row>
    <row r="2" spans="1:5" ht="13.5" thickBot="1">
      <c r="A2" s="78" t="s">
        <v>19</v>
      </c>
      <c r="B2" s="79"/>
      <c r="C2" s="79"/>
      <c r="D2" s="79"/>
      <c r="E2" s="80"/>
    </row>
    <row r="3" spans="1:5" ht="8.25" customHeight="1">
      <c r="A3" s="1"/>
      <c r="B3" s="1"/>
      <c r="C3" s="1"/>
      <c r="D3" s="1"/>
      <c r="E3" s="1"/>
    </row>
    <row r="4" spans="1:5" ht="12.75">
      <c r="A4" s="52" t="s">
        <v>24</v>
      </c>
      <c r="B4" s="1"/>
      <c r="C4" s="1"/>
      <c r="D4" s="1"/>
      <c r="E4" s="1"/>
    </row>
    <row r="5" spans="1:5" ht="12.75">
      <c r="A5" s="52" t="s">
        <v>20</v>
      </c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5" ht="12.75">
      <c r="A15" s="1"/>
      <c r="B15" s="1"/>
      <c r="C15" s="1"/>
      <c r="D15" s="1"/>
      <c r="E15" s="1"/>
    </row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</sheetData>
  <sheetProtection/>
  <mergeCells count="1">
    <mergeCell ref="A2:E2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8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1.7109375" style="2" customWidth="1"/>
    <col min="2" max="2" width="8.421875" style="2" customWidth="1"/>
    <col min="3" max="10" width="9.140625" style="2" customWidth="1"/>
    <col min="11" max="11" width="12.00390625" style="2" customWidth="1"/>
    <col min="12" max="12" width="11.28125" style="2" customWidth="1"/>
    <col min="13" max="13" width="10.8515625" style="2" customWidth="1"/>
    <col min="14" max="14" width="9.7109375" style="2" customWidth="1"/>
    <col min="15" max="15" width="1.7109375" style="2" customWidth="1"/>
    <col min="16" max="16384" width="9.140625" style="2" customWidth="1"/>
  </cols>
  <sheetData>
    <row r="1" spans="2:14" ht="12.75" customHeight="1">
      <c r="B1" s="83" t="s">
        <v>25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2:14" ht="12.75" customHeight="1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2:14" ht="12.75">
      <c r="B3" s="88"/>
      <c r="C3" s="88"/>
      <c r="D3" s="3"/>
      <c r="E3" s="88"/>
      <c r="F3" s="88"/>
      <c r="G3" s="88"/>
      <c r="H3" s="88"/>
      <c r="I3" s="3"/>
      <c r="J3" s="3"/>
      <c r="K3" s="3"/>
      <c r="L3" s="3"/>
      <c r="M3" s="3"/>
      <c r="N3" s="3"/>
    </row>
    <row r="4" spans="2:14" ht="12.75">
      <c r="B4" s="81" t="s">
        <v>0</v>
      </c>
      <c r="C4" s="82"/>
      <c r="D4" s="3"/>
      <c r="E4" s="81" t="s">
        <v>3</v>
      </c>
      <c r="F4" s="82"/>
      <c r="G4" s="81" t="s">
        <v>4</v>
      </c>
      <c r="H4" s="82"/>
      <c r="I4" s="3"/>
      <c r="J4" s="3"/>
      <c r="K4" s="3"/>
      <c r="L4" s="3"/>
      <c r="M4" s="3"/>
      <c r="N4" s="3"/>
    </row>
    <row r="5" spans="2:14" ht="12.75">
      <c r="B5" s="4" t="s">
        <v>2</v>
      </c>
      <c r="C5" s="22">
        <f>'August 2013 Pay Scales'!K7</f>
        <v>14334</v>
      </c>
      <c r="D5" s="3"/>
      <c r="E5" s="5" t="s">
        <v>2</v>
      </c>
      <c r="F5" s="22">
        <f>$C5</f>
        <v>14334</v>
      </c>
      <c r="G5" s="5" t="s">
        <v>2</v>
      </c>
      <c r="H5" s="22">
        <f>$C5</f>
        <v>14334</v>
      </c>
      <c r="I5" s="3"/>
      <c r="J5" s="3"/>
      <c r="K5" s="3"/>
      <c r="L5" s="3"/>
      <c r="M5" s="3"/>
      <c r="N5" s="3"/>
    </row>
    <row r="6" spans="2:14" ht="12.75">
      <c r="B6" s="6">
        <v>5</v>
      </c>
      <c r="C6" s="22">
        <f>'August 2013 Pay Scales'!K8</f>
        <v>14421</v>
      </c>
      <c r="D6" s="3"/>
      <c r="E6" s="6">
        <v>5</v>
      </c>
      <c r="F6" s="22">
        <f aca="true" t="shared" si="0" ref="F6:F45">$C6</f>
        <v>14421</v>
      </c>
      <c r="G6" s="6">
        <v>5</v>
      </c>
      <c r="H6" s="22">
        <f aca="true" t="shared" si="1" ref="H6:H27">$C6</f>
        <v>14421</v>
      </c>
      <c r="I6" s="3"/>
      <c r="J6" s="3"/>
      <c r="K6" s="3"/>
      <c r="L6" s="3"/>
      <c r="M6" s="3"/>
      <c r="N6" s="3"/>
    </row>
    <row r="7" spans="2:14" ht="12.75">
      <c r="B7" s="6">
        <v>6</v>
      </c>
      <c r="C7" s="22">
        <f>'August 2013 Pay Scales'!K9</f>
        <v>14805</v>
      </c>
      <c r="D7" s="3"/>
      <c r="E7" s="6">
        <v>6</v>
      </c>
      <c r="F7" s="22">
        <f t="shared" si="0"/>
        <v>14805</v>
      </c>
      <c r="G7" s="6">
        <v>6</v>
      </c>
      <c r="H7" s="22">
        <f t="shared" si="1"/>
        <v>14805</v>
      </c>
      <c r="I7" s="3"/>
      <c r="J7" s="3"/>
      <c r="K7" s="3"/>
      <c r="L7" s="3"/>
      <c r="M7" s="3"/>
      <c r="N7" s="3"/>
    </row>
    <row r="8" spans="2:14" ht="12.75">
      <c r="B8" s="6">
        <v>7</v>
      </c>
      <c r="C8" s="22">
        <f>'August 2013 Pay Scales'!K10</f>
        <v>15210</v>
      </c>
      <c r="D8" s="3"/>
      <c r="E8" s="6">
        <v>7</v>
      </c>
      <c r="F8" s="22">
        <f t="shared" si="0"/>
        <v>15210</v>
      </c>
      <c r="G8" s="6">
        <v>7</v>
      </c>
      <c r="H8" s="22">
        <f t="shared" si="1"/>
        <v>15210</v>
      </c>
      <c r="I8" s="3"/>
      <c r="J8" s="3"/>
      <c r="K8" s="3"/>
      <c r="L8" s="3"/>
      <c r="M8" s="3"/>
      <c r="N8" s="3"/>
    </row>
    <row r="9" spans="2:14" ht="12.75">
      <c r="B9" s="6">
        <v>8</v>
      </c>
      <c r="C9" s="22">
        <f>'August 2013 Pay Scales'!K11</f>
        <v>15525</v>
      </c>
      <c r="D9" s="3"/>
      <c r="E9" s="6">
        <v>8</v>
      </c>
      <c r="F9" s="22">
        <f t="shared" si="0"/>
        <v>15525</v>
      </c>
      <c r="G9" s="6">
        <v>8</v>
      </c>
      <c r="H9" s="22">
        <f t="shared" si="1"/>
        <v>15525</v>
      </c>
      <c r="I9" s="3"/>
      <c r="J9" s="3"/>
      <c r="K9" s="3"/>
      <c r="L9" s="3"/>
      <c r="M9" s="3"/>
      <c r="N9" s="3"/>
    </row>
    <row r="10" spans="2:14" ht="12.75">
      <c r="B10" s="6">
        <v>9</v>
      </c>
      <c r="C10" s="22">
        <f>'August 2013 Pay Scales'!K12</f>
        <v>15951</v>
      </c>
      <c r="D10" s="3"/>
      <c r="E10" s="6">
        <v>9</v>
      </c>
      <c r="F10" s="22">
        <f t="shared" si="0"/>
        <v>15951</v>
      </c>
      <c r="G10" s="6">
        <v>9</v>
      </c>
      <c r="H10" s="22">
        <f t="shared" si="1"/>
        <v>15951</v>
      </c>
      <c r="I10" s="3"/>
      <c r="J10" s="3"/>
      <c r="K10" s="3"/>
      <c r="L10" s="3"/>
      <c r="M10" s="3"/>
      <c r="N10" s="3"/>
    </row>
    <row r="11" spans="2:14" ht="12.75">
      <c r="B11" s="6">
        <v>10</v>
      </c>
      <c r="C11" s="22">
        <f>'August 2013 Pay Scales'!K13</f>
        <v>16389</v>
      </c>
      <c r="D11" s="3"/>
      <c r="E11" s="6">
        <v>10</v>
      </c>
      <c r="F11" s="22">
        <f t="shared" si="0"/>
        <v>16389</v>
      </c>
      <c r="G11" s="6">
        <v>10</v>
      </c>
      <c r="H11" s="22">
        <f t="shared" si="1"/>
        <v>16389</v>
      </c>
      <c r="I11" s="3"/>
      <c r="J11" s="3"/>
      <c r="K11" s="3"/>
      <c r="L11" s="3"/>
      <c r="M11" s="3"/>
      <c r="N11" s="3"/>
    </row>
    <row r="12" spans="2:14" ht="12.75">
      <c r="B12" s="6">
        <v>11</v>
      </c>
      <c r="C12" s="22">
        <f>'August 2013 Pay Scales'!K14</f>
        <v>16842</v>
      </c>
      <c r="D12" s="3"/>
      <c r="E12" s="6">
        <v>11</v>
      </c>
      <c r="F12" s="22">
        <f t="shared" si="0"/>
        <v>16842</v>
      </c>
      <c r="G12" s="6">
        <v>11</v>
      </c>
      <c r="H12" s="22">
        <f t="shared" si="1"/>
        <v>16842</v>
      </c>
      <c r="I12" s="3"/>
      <c r="J12" s="3"/>
      <c r="K12" s="3"/>
      <c r="L12" s="3"/>
      <c r="M12" s="3"/>
      <c r="N12" s="3"/>
    </row>
    <row r="13" spans="2:14" ht="12.75">
      <c r="B13" s="6">
        <v>12</v>
      </c>
      <c r="C13" s="22">
        <f>'August 2013 Pay Scales'!K15</f>
        <v>17310</v>
      </c>
      <c r="D13" s="3"/>
      <c r="E13" s="6">
        <v>12</v>
      </c>
      <c r="F13" s="22">
        <f t="shared" si="0"/>
        <v>17310</v>
      </c>
      <c r="G13" s="6">
        <v>12</v>
      </c>
      <c r="H13" s="22">
        <f t="shared" si="1"/>
        <v>17310</v>
      </c>
      <c r="I13" s="3"/>
      <c r="J13" s="3"/>
      <c r="K13" s="3"/>
      <c r="L13" s="3"/>
      <c r="M13" s="3"/>
      <c r="N13" s="3"/>
    </row>
    <row r="14" spans="2:14" ht="12.75">
      <c r="B14" s="6">
        <v>13</v>
      </c>
      <c r="C14" s="22">
        <f>'August 2013 Pay Scales'!K16</f>
        <v>17793</v>
      </c>
      <c r="D14" s="3"/>
      <c r="E14" s="6">
        <v>13</v>
      </c>
      <c r="F14" s="22">
        <f t="shared" si="0"/>
        <v>17793</v>
      </c>
      <c r="G14" s="6">
        <v>13</v>
      </c>
      <c r="H14" s="22">
        <f t="shared" si="1"/>
        <v>17793</v>
      </c>
      <c r="I14" s="3"/>
      <c r="J14" s="3"/>
      <c r="K14" s="3"/>
      <c r="L14" s="3"/>
      <c r="M14" s="3"/>
      <c r="N14" s="3"/>
    </row>
    <row r="15" spans="2:14" ht="12.75">
      <c r="B15" s="6">
        <v>14</v>
      </c>
      <c r="C15" s="22">
        <f>'August 2013 Pay Scales'!K17</f>
        <v>18288</v>
      </c>
      <c r="D15" s="3"/>
      <c r="E15" s="6">
        <v>14</v>
      </c>
      <c r="F15" s="22">
        <f t="shared" si="0"/>
        <v>18288</v>
      </c>
      <c r="G15" s="6">
        <v>14</v>
      </c>
      <c r="H15" s="22">
        <f t="shared" si="1"/>
        <v>18288</v>
      </c>
      <c r="I15" s="81" t="s">
        <v>5</v>
      </c>
      <c r="J15" s="82"/>
      <c r="K15" s="7"/>
      <c r="L15" s="3"/>
      <c r="M15" s="3"/>
      <c r="N15" s="3"/>
    </row>
    <row r="16" spans="2:14" ht="12.75">
      <c r="B16" s="6">
        <v>15</v>
      </c>
      <c r="C16" s="22">
        <f>'August 2013 Pay Scales'!K18</f>
        <v>18819</v>
      </c>
      <c r="D16" s="3"/>
      <c r="E16" s="6">
        <v>15</v>
      </c>
      <c r="F16" s="22">
        <f t="shared" si="0"/>
        <v>18819</v>
      </c>
      <c r="G16" s="6">
        <v>15</v>
      </c>
      <c r="H16" s="22">
        <f t="shared" si="1"/>
        <v>18819</v>
      </c>
      <c r="I16" s="25">
        <v>15</v>
      </c>
      <c r="J16" s="29">
        <f>$C16</f>
        <v>18819</v>
      </c>
      <c r="K16" s="7"/>
      <c r="L16" s="3"/>
      <c r="M16" s="3"/>
      <c r="N16" s="3"/>
    </row>
    <row r="17" spans="2:14" ht="12.75">
      <c r="B17" s="6">
        <v>16</v>
      </c>
      <c r="C17" s="22">
        <f>'August 2013 Pay Scales'!K19</f>
        <v>19371</v>
      </c>
      <c r="D17" s="3"/>
      <c r="E17" s="6">
        <v>16</v>
      </c>
      <c r="F17" s="22">
        <f t="shared" si="0"/>
        <v>19371</v>
      </c>
      <c r="G17" s="6">
        <v>16</v>
      </c>
      <c r="H17" s="22">
        <f t="shared" si="1"/>
        <v>19371</v>
      </c>
      <c r="I17" s="26">
        <v>16</v>
      </c>
      <c r="J17" s="24">
        <f aca="true" t="shared" si="2" ref="J17:J38">$C17</f>
        <v>19371</v>
      </c>
      <c r="K17" s="7"/>
      <c r="L17" s="3"/>
      <c r="M17" s="3"/>
      <c r="N17" s="3"/>
    </row>
    <row r="18" spans="2:14" ht="12.75">
      <c r="B18" s="6">
        <v>17</v>
      </c>
      <c r="C18" s="22">
        <f>'August 2013 Pay Scales'!K20</f>
        <v>19953</v>
      </c>
      <c r="D18" s="3"/>
      <c r="E18" s="6">
        <v>17</v>
      </c>
      <c r="F18" s="22">
        <f t="shared" si="0"/>
        <v>19953</v>
      </c>
      <c r="G18" s="6">
        <v>17</v>
      </c>
      <c r="H18" s="22">
        <f t="shared" si="1"/>
        <v>19953</v>
      </c>
      <c r="I18" s="27">
        <v>17</v>
      </c>
      <c r="J18" s="29">
        <f t="shared" si="2"/>
        <v>19953</v>
      </c>
      <c r="K18" s="7"/>
      <c r="L18" s="3"/>
      <c r="M18" s="3"/>
      <c r="N18" s="3"/>
    </row>
    <row r="19" spans="2:14" ht="12.75">
      <c r="B19" s="6">
        <v>18</v>
      </c>
      <c r="C19" s="22">
        <f>'August 2013 Pay Scales'!K21</f>
        <v>20544</v>
      </c>
      <c r="D19" s="3"/>
      <c r="E19" s="6">
        <v>18</v>
      </c>
      <c r="F19" s="22">
        <f t="shared" si="0"/>
        <v>20544</v>
      </c>
      <c r="G19" s="6">
        <v>18</v>
      </c>
      <c r="H19" s="22">
        <f t="shared" si="1"/>
        <v>20544</v>
      </c>
      <c r="I19" s="26">
        <v>18</v>
      </c>
      <c r="J19" s="24">
        <f t="shared" si="2"/>
        <v>20544</v>
      </c>
      <c r="K19" s="7"/>
      <c r="L19" s="3"/>
      <c r="M19" s="3"/>
      <c r="N19" s="3"/>
    </row>
    <row r="20" spans="2:14" ht="12.75">
      <c r="B20" s="6">
        <v>19</v>
      </c>
      <c r="C20" s="22">
        <f>'August 2013 Pay Scales'!K22</f>
        <v>21153</v>
      </c>
      <c r="D20" s="3"/>
      <c r="E20" s="6">
        <v>19</v>
      </c>
      <c r="F20" s="22">
        <f t="shared" si="0"/>
        <v>21153</v>
      </c>
      <c r="G20" s="6">
        <v>19</v>
      </c>
      <c r="H20" s="22">
        <f t="shared" si="1"/>
        <v>21153</v>
      </c>
      <c r="I20" s="27">
        <v>19</v>
      </c>
      <c r="J20" s="29">
        <f t="shared" si="2"/>
        <v>21153</v>
      </c>
      <c r="K20" s="7"/>
      <c r="L20" s="3"/>
      <c r="M20" s="3"/>
      <c r="N20" s="3"/>
    </row>
    <row r="21" spans="2:14" ht="12.75">
      <c r="B21" s="6">
        <v>20</v>
      </c>
      <c r="C21" s="22">
        <f>'August 2013 Pay Scales'!K23</f>
        <v>21705</v>
      </c>
      <c r="D21" s="3"/>
      <c r="E21" s="6">
        <v>20</v>
      </c>
      <c r="F21" s="22">
        <f t="shared" si="0"/>
        <v>21705</v>
      </c>
      <c r="G21" s="6">
        <v>20</v>
      </c>
      <c r="H21" s="22">
        <f t="shared" si="1"/>
        <v>21705</v>
      </c>
      <c r="I21" s="26">
        <v>20</v>
      </c>
      <c r="J21" s="24">
        <f t="shared" si="2"/>
        <v>21705</v>
      </c>
      <c r="K21" s="7"/>
      <c r="L21" s="3"/>
      <c r="M21" s="3"/>
      <c r="N21" s="3"/>
    </row>
    <row r="22" spans="2:14" ht="12.75">
      <c r="B22" s="6">
        <v>21</v>
      </c>
      <c r="C22" s="22">
        <f>'August 2013 Pay Scales'!K24</f>
        <v>22350</v>
      </c>
      <c r="D22" s="3"/>
      <c r="E22" s="6">
        <v>21</v>
      </c>
      <c r="F22" s="22">
        <f t="shared" si="0"/>
        <v>22350</v>
      </c>
      <c r="G22" s="6">
        <v>21</v>
      </c>
      <c r="H22" s="22">
        <f t="shared" si="1"/>
        <v>22350</v>
      </c>
      <c r="I22" s="27">
        <v>21</v>
      </c>
      <c r="J22" s="29">
        <f t="shared" si="2"/>
        <v>22350</v>
      </c>
      <c r="K22" s="7"/>
      <c r="L22" s="3"/>
      <c r="M22" s="3"/>
      <c r="N22" s="3"/>
    </row>
    <row r="23" spans="2:14" ht="12.75">
      <c r="B23" s="6">
        <v>22</v>
      </c>
      <c r="C23" s="22">
        <f>'August 2013 Pay Scales'!K25</f>
        <v>23016</v>
      </c>
      <c r="D23" s="3"/>
      <c r="E23" s="6">
        <v>22</v>
      </c>
      <c r="F23" s="22">
        <f t="shared" si="0"/>
        <v>23016</v>
      </c>
      <c r="G23" s="6">
        <v>22</v>
      </c>
      <c r="H23" s="22">
        <f t="shared" si="1"/>
        <v>23016</v>
      </c>
      <c r="I23" s="6">
        <v>22</v>
      </c>
      <c r="J23" s="22">
        <f t="shared" si="2"/>
        <v>23016</v>
      </c>
      <c r="K23" s="7"/>
      <c r="L23" s="3"/>
      <c r="M23" s="3"/>
      <c r="N23" s="3"/>
    </row>
    <row r="24" spans="2:14" ht="12.75">
      <c r="B24" s="6">
        <v>23</v>
      </c>
      <c r="C24" s="22">
        <f>'August 2013 Pay Scales'!K26</f>
        <v>23712</v>
      </c>
      <c r="D24" s="3"/>
      <c r="E24" s="6">
        <v>23</v>
      </c>
      <c r="F24" s="22">
        <f t="shared" si="0"/>
        <v>23712</v>
      </c>
      <c r="G24" s="6">
        <v>23</v>
      </c>
      <c r="H24" s="22">
        <f t="shared" si="1"/>
        <v>23712</v>
      </c>
      <c r="I24" s="9">
        <v>23</v>
      </c>
      <c r="J24" s="30">
        <f t="shared" si="2"/>
        <v>23712</v>
      </c>
      <c r="K24" s="7"/>
      <c r="L24" s="3"/>
      <c r="M24" s="3"/>
      <c r="N24" s="3"/>
    </row>
    <row r="25" spans="2:14" ht="12.75">
      <c r="B25" s="6">
        <v>24</v>
      </c>
      <c r="C25" s="22">
        <f>'August 2013 Pay Scales'!K27</f>
        <v>24414</v>
      </c>
      <c r="D25" s="3"/>
      <c r="E25" s="6">
        <v>24</v>
      </c>
      <c r="F25" s="22">
        <f t="shared" si="0"/>
        <v>24414</v>
      </c>
      <c r="G25" s="6">
        <v>24</v>
      </c>
      <c r="H25" s="22">
        <f t="shared" si="1"/>
        <v>24414</v>
      </c>
      <c r="I25" s="6">
        <v>24</v>
      </c>
      <c r="J25" s="22">
        <f t="shared" si="2"/>
        <v>24414</v>
      </c>
      <c r="K25" s="7"/>
      <c r="L25" s="3"/>
      <c r="M25" s="3"/>
      <c r="N25" s="3"/>
    </row>
    <row r="26" spans="2:14" ht="12.75">
      <c r="B26" s="6">
        <v>25</v>
      </c>
      <c r="C26" s="22">
        <f>'August 2013 Pay Scales'!K28</f>
        <v>25137</v>
      </c>
      <c r="D26" s="3"/>
      <c r="E26" s="6">
        <v>25</v>
      </c>
      <c r="F26" s="22">
        <f t="shared" si="0"/>
        <v>25137</v>
      </c>
      <c r="G26" s="6">
        <v>25</v>
      </c>
      <c r="H26" s="22">
        <f t="shared" si="1"/>
        <v>25137</v>
      </c>
      <c r="I26" s="9">
        <v>25</v>
      </c>
      <c r="J26" s="30">
        <f t="shared" si="2"/>
        <v>25137</v>
      </c>
      <c r="K26" s="7"/>
      <c r="L26" s="3"/>
      <c r="M26" s="3"/>
      <c r="N26" s="3"/>
    </row>
    <row r="27" spans="2:14" ht="12.75">
      <c r="B27" s="6">
        <v>26</v>
      </c>
      <c r="C27" s="22">
        <f>'August 2013 Pay Scales'!K29</f>
        <v>25884</v>
      </c>
      <c r="D27" s="3"/>
      <c r="E27" s="6">
        <v>26</v>
      </c>
      <c r="F27" s="22">
        <f t="shared" si="0"/>
        <v>25884</v>
      </c>
      <c r="G27" s="8">
        <v>26</v>
      </c>
      <c r="H27" s="23">
        <f t="shared" si="1"/>
        <v>25884</v>
      </c>
      <c r="I27" s="6">
        <v>26</v>
      </c>
      <c r="J27" s="22">
        <f t="shared" si="2"/>
        <v>25884</v>
      </c>
      <c r="K27" s="7"/>
      <c r="L27" s="3"/>
      <c r="M27" s="3"/>
      <c r="N27" s="3"/>
    </row>
    <row r="28" spans="2:14" ht="12.75">
      <c r="B28" s="6">
        <v>27</v>
      </c>
      <c r="C28" s="22">
        <f>'August 2013 Pay Scales'!K30</f>
        <v>26664</v>
      </c>
      <c r="D28" s="3"/>
      <c r="E28" s="6">
        <v>27</v>
      </c>
      <c r="F28" s="22">
        <f t="shared" si="0"/>
        <v>26664</v>
      </c>
      <c r="G28" s="3"/>
      <c r="H28" s="3"/>
      <c r="I28" s="9">
        <v>27</v>
      </c>
      <c r="J28" s="30">
        <f t="shared" si="2"/>
        <v>26664</v>
      </c>
      <c r="K28" s="7"/>
      <c r="L28" s="3"/>
      <c r="M28" s="3"/>
      <c r="N28" s="3"/>
    </row>
    <row r="29" spans="2:14" ht="12.75">
      <c r="B29" s="6">
        <v>28</v>
      </c>
      <c r="C29" s="22">
        <f>'August 2013 Pay Scales'!K31</f>
        <v>27459</v>
      </c>
      <c r="D29" s="3"/>
      <c r="E29" s="6">
        <v>28</v>
      </c>
      <c r="F29" s="22">
        <f t="shared" si="0"/>
        <v>27459</v>
      </c>
      <c r="G29" s="3"/>
      <c r="H29" s="3"/>
      <c r="I29" s="6">
        <v>28</v>
      </c>
      <c r="J29" s="22">
        <f t="shared" si="2"/>
        <v>27459</v>
      </c>
      <c r="K29" s="7"/>
      <c r="L29" s="3"/>
      <c r="M29" s="3"/>
      <c r="N29" s="3"/>
    </row>
    <row r="30" spans="2:14" ht="12.75">
      <c r="B30" s="6">
        <v>29</v>
      </c>
      <c r="C30" s="22">
        <f>'August 2013 Pay Scales'!K32</f>
        <v>28287</v>
      </c>
      <c r="D30" s="3"/>
      <c r="E30" s="6">
        <v>29</v>
      </c>
      <c r="F30" s="22">
        <f t="shared" si="0"/>
        <v>28287</v>
      </c>
      <c r="G30" s="3"/>
      <c r="H30" s="3"/>
      <c r="I30" s="9">
        <v>29</v>
      </c>
      <c r="J30" s="30">
        <f t="shared" si="2"/>
        <v>28287</v>
      </c>
      <c r="K30" s="7"/>
      <c r="L30" s="3"/>
      <c r="M30" s="3"/>
      <c r="N30" s="3"/>
    </row>
    <row r="31" spans="2:14" ht="12.75">
      <c r="B31" s="6">
        <v>30</v>
      </c>
      <c r="C31" s="22">
        <f>'August 2013 Pay Scales'!K33</f>
        <v>29133</v>
      </c>
      <c r="D31" s="3"/>
      <c r="E31" s="6">
        <v>30</v>
      </c>
      <c r="F31" s="22">
        <f t="shared" si="0"/>
        <v>29133</v>
      </c>
      <c r="G31" s="3"/>
      <c r="H31" s="3"/>
      <c r="I31" s="6">
        <v>30</v>
      </c>
      <c r="J31" s="22">
        <f t="shared" si="2"/>
        <v>29133</v>
      </c>
      <c r="K31" s="7"/>
      <c r="L31" s="3"/>
      <c r="M31" s="3"/>
      <c r="N31" s="3"/>
    </row>
    <row r="32" spans="2:14" ht="12.75">
      <c r="B32" s="6">
        <v>31</v>
      </c>
      <c r="C32" s="22">
        <f>'August 2013 Pay Scales'!K34</f>
        <v>30000</v>
      </c>
      <c r="D32" s="3"/>
      <c r="E32" s="6">
        <v>31</v>
      </c>
      <c r="F32" s="22">
        <f t="shared" si="0"/>
        <v>30000</v>
      </c>
      <c r="G32" s="3"/>
      <c r="H32" s="3"/>
      <c r="I32" s="9">
        <v>31</v>
      </c>
      <c r="J32" s="30">
        <f t="shared" si="2"/>
        <v>30000</v>
      </c>
      <c r="K32" s="7"/>
      <c r="L32" s="3"/>
      <c r="M32" s="3"/>
      <c r="N32" s="3"/>
    </row>
    <row r="33" spans="2:14" ht="12.75">
      <c r="B33" s="6">
        <v>32</v>
      </c>
      <c r="C33" s="22">
        <f>'August 2013 Pay Scales'!K35</f>
        <v>30906</v>
      </c>
      <c r="D33" s="3"/>
      <c r="E33" s="6">
        <v>32</v>
      </c>
      <c r="F33" s="22">
        <f t="shared" si="0"/>
        <v>30906</v>
      </c>
      <c r="G33" s="3"/>
      <c r="H33" s="3"/>
      <c r="I33" s="6">
        <v>32</v>
      </c>
      <c r="J33" s="22">
        <f t="shared" si="2"/>
        <v>30906</v>
      </c>
      <c r="K33" s="7"/>
      <c r="L33" s="3"/>
      <c r="M33" s="3"/>
      <c r="N33" s="3"/>
    </row>
    <row r="34" spans="2:14" ht="12.75">
      <c r="B34" s="6">
        <v>33</v>
      </c>
      <c r="C34" s="22">
        <f>'August 2013 Pay Scales'!K36</f>
        <v>31821</v>
      </c>
      <c r="D34" s="3"/>
      <c r="E34" s="6">
        <v>33</v>
      </c>
      <c r="F34" s="22">
        <f t="shared" si="0"/>
        <v>31821</v>
      </c>
      <c r="G34" s="3"/>
      <c r="H34" s="3"/>
      <c r="I34" s="9">
        <v>33</v>
      </c>
      <c r="J34" s="30">
        <f t="shared" si="2"/>
        <v>31821</v>
      </c>
      <c r="K34" s="7"/>
      <c r="L34" s="3"/>
      <c r="M34" s="3"/>
      <c r="N34" s="3"/>
    </row>
    <row r="35" spans="2:14" ht="12.75">
      <c r="B35" s="6">
        <v>34</v>
      </c>
      <c r="C35" s="22">
        <f>'August 2013 Pay Scales'!K37</f>
        <v>32778</v>
      </c>
      <c r="D35" s="3"/>
      <c r="E35" s="6">
        <v>34</v>
      </c>
      <c r="F35" s="22">
        <f t="shared" si="0"/>
        <v>32778</v>
      </c>
      <c r="G35" s="3"/>
      <c r="H35" s="3"/>
      <c r="I35" s="6">
        <v>34</v>
      </c>
      <c r="J35" s="22">
        <f t="shared" si="2"/>
        <v>32778</v>
      </c>
      <c r="K35" s="7"/>
      <c r="L35" s="3"/>
      <c r="M35" s="3"/>
      <c r="N35" s="3"/>
    </row>
    <row r="36" spans="2:14" ht="12.75">
      <c r="B36" s="6">
        <v>35</v>
      </c>
      <c r="C36" s="22">
        <f>'August 2013 Pay Scales'!K38</f>
        <v>33753</v>
      </c>
      <c r="D36" s="3"/>
      <c r="E36" s="6">
        <v>35</v>
      </c>
      <c r="F36" s="22">
        <f t="shared" si="0"/>
        <v>33753</v>
      </c>
      <c r="G36" s="3"/>
      <c r="H36" s="3"/>
      <c r="I36" s="9">
        <v>35</v>
      </c>
      <c r="J36" s="30">
        <f t="shared" si="2"/>
        <v>33753</v>
      </c>
      <c r="K36" s="7"/>
      <c r="L36" s="7"/>
      <c r="M36" s="3"/>
      <c r="N36" s="3"/>
    </row>
    <row r="37" spans="2:14" ht="12.75">
      <c r="B37" s="6">
        <v>36</v>
      </c>
      <c r="C37" s="22">
        <f>'August 2013 Pay Scales'!K39</f>
        <v>34764</v>
      </c>
      <c r="D37" s="3"/>
      <c r="E37" s="6">
        <v>36</v>
      </c>
      <c r="F37" s="22">
        <f t="shared" si="0"/>
        <v>34764</v>
      </c>
      <c r="G37" s="3"/>
      <c r="H37" s="3"/>
      <c r="I37" s="10" t="s">
        <v>15</v>
      </c>
      <c r="J37" s="22">
        <f t="shared" si="2"/>
        <v>34764</v>
      </c>
      <c r="K37" s="86" t="s">
        <v>6</v>
      </c>
      <c r="L37" s="87"/>
      <c r="M37" s="81" t="s">
        <v>7</v>
      </c>
      <c r="N37" s="82"/>
    </row>
    <row r="38" spans="2:14" ht="12.75">
      <c r="B38" s="6">
        <v>37</v>
      </c>
      <c r="C38" s="22">
        <f>'August 2013 Pay Scales'!K40</f>
        <v>35802</v>
      </c>
      <c r="D38" s="3"/>
      <c r="E38" s="6">
        <v>37</v>
      </c>
      <c r="F38" s="22">
        <f t="shared" si="0"/>
        <v>35802</v>
      </c>
      <c r="G38" s="3"/>
      <c r="H38" s="3"/>
      <c r="I38" s="11" t="s">
        <v>8</v>
      </c>
      <c r="J38" s="31">
        <f t="shared" si="2"/>
        <v>35802</v>
      </c>
      <c r="K38" s="12">
        <v>37</v>
      </c>
      <c r="L38" s="22">
        <f>$C38</f>
        <v>35802</v>
      </c>
      <c r="M38" s="6">
        <v>37</v>
      </c>
      <c r="N38" s="22">
        <f>$C38</f>
        <v>35802</v>
      </c>
    </row>
    <row r="39" spans="2:14" ht="12.75">
      <c r="B39" s="6">
        <v>38</v>
      </c>
      <c r="C39" s="22">
        <f>'August 2013 Pay Scales'!K41</f>
        <v>36879</v>
      </c>
      <c r="D39" s="3"/>
      <c r="E39" s="6">
        <v>38</v>
      </c>
      <c r="F39" s="22">
        <f t="shared" si="0"/>
        <v>36879</v>
      </c>
      <c r="G39" s="3"/>
      <c r="H39" s="3"/>
      <c r="I39" s="3"/>
      <c r="J39" s="3"/>
      <c r="K39" s="13">
        <v>38</v>
      </c>
      <c r="L39" s="22">
        <f>$C39</f>
        <v>36879</v>
      </c>
      <c r="M39" s="6">
        <v>38</v>
      </c>
      <c r="N39" s="22">
        <f aca="true" t="shared" si="3" ref="N39:N69">$C39</f>
        <v>36879</v>
      </c>
    </row>
    <row r="40" spans="2:14" ht="12.75">
      <c r="B40" s="6">
        <v>39</v>
      </c>
      <c r="C40" s="22">
        <f>'August 2013 Pay Scales'!K42</f>
        <v>37986</v>
      </c>
      <c r="D40" s="3"/>
      <c r="E40" s="6">
        <v>39</v>
      </c>
      <c r="F40" s="22">
        <f t="shared" si="0"/>
        <v>37986</v>
      </c>
      <c r="G40" s="3"/>
      <c r="H40" s="3"/>
      <c r="I40" s="3"/>
      <c r="J40" s="3"/>
      <c r="K40" s="13">
        <v>39</v>
      </c>
      <c r="L40" s="22">
        <f>$C40</f>
        <v>37986</v>
      </c>
      <c r="M40" s="6">
        <v>39</v>
      </c>
      <c r="N40" s="22">
        <f t="shared" si="3"/>
        <v>37986</v>
      </c>
    </row>
    <row r="41" spans="2:14" ht="12.75">
      <c r="B41" s="6">
        <v>40</v>
      </c>
      <c r="C41" s="22">
        <f>'August 2013 Pay Scales'!K43</f>
        <v>39123</v>
      </c>
      <c r="D41" s="3"/>
      <c r="E41" s="6">
        <v>40</v>
      </c>
      <c r="F41" s="22">
        <f t="shared" si="0"/>
        <v>39123</v>
      </c>
      <c r="G41" s="3"/>
      <c r="H41" s="3"/>
      <c r="I41" s="3"/>
      <c r="J41" s="3"/>
      <c r="K41" s="13">
        <v>40</v>
      </c>
      <c r="L41" s="22">
        <f>$C41</f>
        <v>39123</v>
      </c>
      <c r="M41" s="6">
        <v>40</v>
      </c>
      <c r="N41" s="22">
        <f t="shared" si="3"/>
        <v>39123</v>
      </c>
    </row>
    <row r="42" spans="2:14" ht="12.75">
      <c r="B42" s="6">
        <v>41</v>
      </c>
      <c r="C42" s="22">
        <f>'August 2013 Pay Scales'!K44</f>
        <v>40290</v>
      </c>
      <c r="D42" s="3"/>
      <c r="E42" s="6">
        <v>41</v>
      </c>
      <c r="F42" s="22">
        <f t="shared" si="0"/>
        <v>40290</v>
      </c>
      <c r="G42" s="3"/>
      <c r="H42" s="3"/>
      <c r="I42" s="3"/>
      <c r="J42" s="3"/>
      <c r="K42" s="14">
        <v>41</v>
      </c>
      <c r="L42" s="23">
        <f>$C42</f>
        <v>40290</v>
      </c>
      <c r="M42" s="6">
        <v>41</v>
      </c>
      <c r="N42" s="22">
        <f t="shared" si="3"/>
        <v>40290</v>
      </c>
    </row>
    <row r="43" spans="2:14" ht="12.75">
      <c r="B43" s="6">
        <v>42</v>
      </c>
      <c r="C43" s="22">
        <f>'August 2013 Pay Scales'!K45</f>
        <v>41499</v>
      </c>
      <c r="D43" s="3"/>
      <c r="E43" s="6">
        <v>42</v>
      </c>
      <c r="F43" s="22">
        <f t="shared" si="0"/>
        <v>41499</v>
      </c>
      <c r="G43" s="3"/>
      <c r="H43" s="3"/>
      <c r="I43" s="3"/>
      <c r="J43" s="3"/>
      <c r="K43" s="7"/>
      <c r="L43" s="7"/>
      <c r="M43" s="6">
        <v>42</v>
      </c>
      <c r="N43" s="22">
        <f t="shared" si="3"/>
        <v>41499</v>
      </c>
    </row>
    <row r="44" spans="2:14" ht="12.75">
      <c r="B44" s="6">
        <v>43</v>
      </c>
      <c r="C44" s="22">
        <f>'August 2013 Pay Scales'!K46</f>
        <v>42744</v>
      </c>
      <c r="D44" s="3"/>
      <c r="E44" s="6">
        <v>43</v>
      </c>
      <c r="F44" s="22">
        <f t="shared" si="0"/>
        <v>42744</v>
      </c>
      <c r="G44" s="3"/>
      <c r="H44" s="3"/>
      <c r="I44" s="3"/>
      <c r="J44" s="3"/>
      <c r="K44" s="3"/>
      <c r="L44" s="3"/>
      <c r="M44" s="6">
        <v>43</v>
      </c>
      <c r="N44" s="22">
        <f t="shared" si="3"/>
        <v>42744</v>
      </c>
    </row>
    <row r="45" spans="2:14" ht="12.75">
      <c r="B45" s="6">
        <v>44</v>
      </c>
      <c r="C45" s="22">
        <f>'August 2013 Pay Scales'!K47</f>
        <v>44013</v>
      </c>
      <c r="D45" s="3"/>
      <c r="E45" s="8">
        <v>44</v>
      </c>
      <c r="F45" s="23">
        <f t="shared" si="0"/>
        <v>44013</v>
      </c>
      <c r="G45" s="3"/>
      <c r="H45" s="3"/>
      <c r="I45" s="3"/>
      <c r="J45" s="3"/>
      <c r="K45" s="3"/>
      <c r="L45" s="3"/>
      <c r="M45" s="6">
        <v>44</v>
      </c>
      <c r="N45" s="22">
        <f t="shared" si="3"/>
        <v>44013</v>
      </c>
    </row>
    <row r="46" spans="2:14" ht="12.75">
      <c r="B46" s="6">
        <v>45</v>
      </c>
      <c r="C46" s="22">
        <f>'August 2013 Pay Scales'!K48</f>
        <v>45336</v>
      </c>
      <c r="D46" s="3"/>
      <c r="E46" s="3"/>
      <c r="F46" s="3"/>
      <c r="G46" s="3"/>
      <c r="H46" s="3"/>
      <c r="I46" s="3"/>
      <c r="J46" s="3"/>
      <c r="K46" s="3"/>
      <c r="L46" s="3"/>
      <c r="M46" s="6">
        <v>45</v>
      </c>
      <c r="N46" s="22">
        <f t="shared" si="3"/>
        <v>45336</v>
      </c>
    </row>
    <row r="47" spans="2:14" ht="12.75">
      <c r="B47" s="6">
        <v>46</v>
      </c>
      <c r="C47" s="22">
        <f>'August 2013 Pay Scales'!K49</f>
        <v>46698</v>
      </c>
      <c r="D47" s="3"/>
      <c r="E47" s="3"/>
      <c r="F47" s="3"/>
      <c r="G47" s="3"/>
      <c r="H47" s="3"/>
      <c r="I47" s="3"/>
      <c r="J47" s="3"/>
      <c r="K47" s="3"/>
      <c r="L47" s="3"/>
      <c r="M47" s="6">
        <v>46</v>
      </c>
      <c r="N47" s="22">
        <f t="shared" si="3"/>
        <v>46698</v>
      </c>
    </row>
    <row r="48" spans="2:14" ht="12.75">
      <c r="B48" s="6">
        <v>47</v>
      </c>
      <c r="C48" s="22">
        <f>'August 2013 Pay Scales'!K50</f>
        <v>48090</v>
      </c>
      <c r="D48" s="3"/>
      <c r="E48" s="3"/>
      <c r="F48" s="3"/>
      <c r="G48" s="3"/>
      <c r="H48" s="3"/>
      <c r="I48" s="3"/>
      <c r="J48" s="3"/>
      <c r="K48" s="3"/>
      <c r="L48" s="3"/>
      <c r="M48" s="6">
        <v>47</v>
      </c>
      <c r="N48" s="22">
        <f t="shared" si="3"/>
        <v>48090</v>
      </c>
    </row>
    <row r="49" spans="2:14" ht="12.75">
      <c r="B49" s="6">
        <v>48</v>
      </c>
      <c r="C49" s="22">
        <f>'August 2013 Pay Scales'!K51</f>
        <v>49530</v>
      </c>
      <c r="D49" s="3"/>
      <c r="E49" s="3"/>
      <c r="F49" s="3"/>
      <c r="G49" s="3"/>
      <c r="H49" s="3"/>
      <c r="I49" s="3"/>
      <c r="J49" s="3"/>
      <c r="K49" s="3"/>
      <c r="L49" s="3"/>
      <c r="M49" s="6">
        <v>48</v>
      </c>
      <c r="N49" s="22">
        <f t="shared" si="3"/>
        <v>49530</v>
      </c>
    </row>
    <row r="50" spans="2:14" ht="12.75">
      <c r="B50" s="6">
        <v>49</v>
      </c>
      <c r="C50" s="22">
        <f>'August 2013 Pay Scales'!K52</f>
        <v>51015</v>
      </c>
      <c r="D50" s="3"/>
      <c r="E50" s="3"/>
      <c r="F50" s="3"/>
      <c r="G50" s="3"/>
      <c r="H50" s="3"/>
      <c r="I50" s="3"/>
      <c r="J50" s="3"/>
      <c r="K50" s="3"/>
      <c r="L50" s="3"/>
      <c r="M50" s="6">
        <v>49</v>
      </c>
      <c r="N50" s="22">
        <f t="shared" si="3"/>
        <v>51015</v>
      </c>
    </row>
    <row r="51" spans="2:14" ht="12.75">
      <c r="B51" s="6">
        <v>50</v>
      </c>
      <c r="C51" s="22">
        <f>'August 2013 Pay Scales'!K53</f>
        <v>52539</v>
      </c>
      <c r="D51" s="3"/>
      <c r="E51" s="3"/>
      <c r="F51" s="3"/>
      <c r="G51" s="3"/>
      <c r="H51" s="3"/>
      <c r="I51" s="3"/>
      <c r="J51" s="3"/>
      <c r="K51" s="3"/>
      <c r="L51" s="3"/>
      <c r="M51" s="6">
        <v>50</v>
      </c>
      <c r="N51" s="22">
        <f t="shared" si="3"/>
        <v>52539</v>
      </c>
    </row>
    <row r="52" spans="2:14" ht="12.75">
      <c r="B52" s="6">
        <v>51</v>
      </c>
      <c r="C52" s="22">
        <f>'August 2013 Pay Scales'!K54</f>
        <v>54114</v>
      </c>
      <c r="D52" s="3"/>
      <c r="E52" s="3"/>
      <c r="F52" s="3"/>
      <c r="G52" s="3"/>
      <c r="H52" s="3"/>
      <c r="I52" s="3"/>
      <c r="J52" s="3"/>
      <c r="K52" s="3"/>
      <c r="L52" s="3"/>
      <c r="M52" s="6">
        <v>51</v>
      </c>
      <c r="N52" s="22">
        <f t="shared" si="3"/>
        <v>54114</v>
      </c>
    </row>
    <row r="53" spans="2:14" ht="12.75">
      <c r="B53" s="6">
        <v>52</v>
      </c>
      <c r="C53" s="22">
        <f>'August 2013 Pay Scales'!K55</f>
        <v>55743</v>
      </c>
      <c r="D53" s="3"/>
      <c r="E53" s="3"/>
      <c r="F53" s="3"/>
      <c r="G53" s="3"/>
      <c r="H53" s="3"/>
      <c r="I53" s="3"/>
      <c r="J53" s="3"/>
      <c r="K53" s="3"/>
      <c r="L53" s="3"/>
      <c r="M53" s="6">
        <v>52</v>
      </c>
      <c r="N53" s="22">
        <f t="shared" si="3"/>
        <v>55743</v>
      </c>
    </row>
    <row r="54" spans="2:14" ht="12.75">
      <c r="B54" s="6">
        <v>53</v>
      </c>
      <c r="C54" s="22">
        <f>'August 2013 Pay Scales'!K56</f>
        <v>57405</v>
      </c>
      <c r="D54" s="3"/>
      <c r="E54" s="3"/>
      <c r="F54" s="3"/>
      <c r="G54" s="3"/>
      <c r="H54" s="3"/>
      <c r="I54" s="3"/>
      <c r="J54" s="3"/>
      <c r="K54" s="3"/>
      <c r="L54" s="3"/>
      <c r="M54" s="6">
        <v>53</v>
      </c>
      <c r="N54" s="22">
        <f t="shared" si="3"/>
        <v>57405</v>
      </c>
    </row>
    <row r="55" spans="2:14" ht="12.75">
      <c r="B55" s="6">
        <v>54</v>
      </c>
      <c r="C55" s="22">
        <f>'August 2013 Pay Scales'!K57</f>
        <v>59130</v>
      </c>
      <c r="D55" s="3"/>
      <c r="E55" s="3"/>
      <c r="F55" s="3"/>
      <c r="G55" s="3"/>
      <c r="H55" s="3"/>
      <c r="I55" s="3"/>
      <c r="J55" s="3"/>
      <c r="K55" s="3"/>
      <c r="L55" s="3"/>
      <c r="M55" s="6">
        <v>54</v>
      </c>
      <c r="N55" s="22">
        <f t="shared" si="3"/>
        <v>59130</v>
      </c>
    </row>
    <row r="56" spans="2:14" ht="12.75">
      <c r="B56" s="6">
        <v>55</v>
      </c>
      <c r="C56" s="22">
        <f>'August 2013 Pay Scales'!K58</f>
        <v>60894</v>
      </c>
      <c r="D56" s="3"/>
      <c r="E56" s="3"/>
      <c r="F56" s="3"/>
      <c r="G56" s="3"/>
      <c r="H56" s="3"/>
      <c r="I56" s="3"/>
      <c r="J56" s="3"/>
      <c r="K56" s="3"/>
      <c r="L56" s="3"/>
      <c r="M56" s="6">
        <v>55</v>
      </c>
      <c r="N56" s="22">
        <f t="shared" si="3"/>
        <v>60894</v>
      </c>
    </row>
    <row r="57" spans="2:14" ht="12.75">
      <c r="B57" s="6">
        <v>56</v>
      </c>
      <c r="C57" s="22">
        <f>'August 2013 Pay Scales'!K59</f>
        <v>62727</v>
      </c>
      <c r="D57" s="3"/>
      <c r="E57" s="3"/>
      <c r="F57" s="3"/>
      <c r="G57" s="3"/>
      <c r="H57" s="3"/>
      <c r="I57" s="3"/>
      <c r="J57" s="3"/>
      <c r="K57" s="3"/>
      <c r="L57" s="3"/>
      <c r="M57" s="6">
        <v>56</v>
      </c>
      <c r="N57" s="22">
        <f t="shared" si="3"/>
        <v>62727</v>
      </c>
    </row>
    <row r="58" spans="2:14" ht="12.75">
      <c r="B58" s="6">
        <v>57</v>
      </c>
      <c r="C58" s="22">
        <f>'August 2013 Pay Scales'!K60</f>
        <v>64596</v>
      </c>
      <c r="D58" s="3"/>
      <c r="E58" s="3"/>
      <c r="F58" s="15" t="s">
        <v>9</v>
      </c>
      <c r="G58" s="16" t="s">
        <v>26</v>
      </c>
      <c r="H58" s="3"/>
      <c r="I58" s="3"/>
      <c r="J58" s="3"/>
      <c r="K58" s="3"/>
      <c r="L58" s="3"/>
      <c r="M58" s="6">
        <v>57</v>
      </c>
      <c r="N58" s="22">
        <f t="shared" si="3"/>
        <v>64596</v>
      </c>
    </row>
    <row r="59" spans="2:14" ht="12.75">
      <c r="B59" s="6">
        <v>58</v>
      </c>
      <c r="C59" s="22">
        <f>'August 2013 Pay Scales'!K61</f>
        <v>66531</v>
      </c>
      <c r="D59" s="3"/>
      <c r="E59" s="3"/>
      <c r="F59" s="3"/>
      <c r="G59" s="3"/>
      <c r="H59" s="3"/>
      <c r="I59" s="3"/>
      <c r="J59" s="3"/>
      <c r="K59" s="3"/>
      <c r="L59" s="3"/>
      <c r="M59" s="6">
        <v>58</v>
      </c>
      <c r="N59" s="22">
        <f t="shared" si="3"/>
        <v>66531</v>
      </c>
    </row>
    <row r="60" spans="2:14" ht="12.75">
      <c r="B60" s="6">
        <v>59</v>
      </c>
      <c r="C60" s="22">
        <f>'August 2013 Pay Scales'!K62</f>
        <v>68523</v>
      </c>
      <c r="D60" s="3"/>
      <c r="E60" s="3"/>
      <c r="F60" s="28"/>
      <c r="G60" s="84" t="s">
        <v>10</v>
      </c>
      <c r="H60" s="85"/>
      <c r="I60" s="17"/>
      <c r="J60" s="17"/>
      <c r="K60" s="3"/>
      <c r="L60" s="3"/>
      <c r="M60" s="6">
        <v>59</v>
      </c>
      <c r="N60" s="22">
        <f t="shared" si="3"/>
        <v>68523</v>
      </c>
    </row>
    <row r="61" spans="2:14" ht="12.75">
      <c r="B61" s="6">
        <v>60</v>
      </c>
      <c r="C61" s="22">
        <f>'August 2013 Pay Scales'!K63</f>
        <v>70578</v>
      </c>
      <c r="D61" s="3"/>
      <c r="E61" s="3"/>
      <c r="F61" s="18"/>
      <c r="G61" s="89"/>
      <c r="H61" s="89"/>
      <c r="I61" s="18"/>
      <c r="J61" s="18"/>
      <c r="K61" s="3"/>
      <c r="L61" s="3"/>
      <c r="M61" s="6">
        <v>60</v>
      </c>
      <c r="N61" s="22">
        <f t="shared" si="3"/>
        <v>70578</v>
      </c>
    </row>
    <row r="62" spans="2:14" ht="12.75">
      <c r="B62" s="6">
        <v>61</v>
      </c>
      <c r="C62" s="22">
        <f>'August 2013 Pay Scales'!K64</f>
        <v>72693</v>
      </c>
      <c r="D62" s="3"/>
      <c r="E62" s="3"/>
      <c r="F62" s="19" t="s">
        <v>11</v>
      </c>
      <c r="G62" s="90" t="s">
        <v>17</v>
      </c>
      <c r="H62" s="90"/>
      <c r="I62" s="90"/>
      <c r="J62" s="17"/>
      <c r="K62" s="3"/>
      <c r="L62" s="3"/>
      <c r="M62" s="6">
        <v>61</v>
      </c>
      <c r="N62" s="22">
        <f t="shared" si="3"/>
        <v>72693</v>
      </c>
    </row>
    <row r="63" spans="2:14" ht="12.75">
      <c r="B63" s="6">
        <v>62</v>
      </c>
      <c r="C63" s="22">
        <f>'August 2013 Pay Scales'!K65</f>
        <v>74871</v>
      </c>
      <c r="D63" s="3"/>
      <c r="E63" s="3"/>
      <c r="F63" s="20"/>
      <c r="G63" s="89"/>
      <c r="H63" s="89"/>
      <c r="I63" s="18"/>
      <c r="J63" s="18"/>
      <c r="K63" s="3"/>
      <c r="L63" s="3"/>
      <c r="M63" s="6">
        <v>62</v>
      </c>
      <c r="N63" s="22">
        <f t="shared" si="3"/>
        <v>74871</v>
      </c>
    </row>
    <row r="64" spans="2:14" ht="12.75">
      <c r="B64" s="6">
        <v>63</v>
      </c>
      <c r="C64" s="22">
        <f>'August 2013 Pay Scales'!K66</f>
        <v>77115</v>
      </c>
      <c r="D64" s="3"/>
      <c r="E64" s="3"/>
      <c r="F64" s="21" t="s">
        <v>12</v>
      </c>
      <c r="G64" s="85" t="s">
        <v>13</v>
      </c>
      <c r="H64" s="85"/>
      <c r="I64" s="85"/>
      <c r="J64" s="17"/>
      <c r="K64" s="3"/>
      <c r="L64" s="3"/>
      <c r="M64" s="6">
        <v>63</v>
      </c>
      <c r="N64" s="22">
        <f t="shared" si="3"/>
        <v>77115</v>
      </c>
    </row>
    <row r="65" spans="2:14" ht="12.75">
      <c r="B65" s="6">
        <v>64</v>
      </c>
      <c r="C65" s="22">
        <f>'August 2013 Pay Scales'!K67</f>
        <v>79425</v>
      </c>
      <c r="D65" s="3"/>
      <c r="E65" s="3"/>
      <c r="F65" s="16"/>
      <c r="G65" s="85" t="s">
        <v>14</v>
      </c>
      <c r="H65" s="85"/>
      <c r="I65" s="85"/>
      <c r="J65" s="17"/>
      <c r="K65" s="3"/>
      <c r="L65" s="3"/>
      <c r="M65" s="6">
        <v>64</v>
      </c>
      <c r="N65" s="22">
        <f t="shared" si="3"/>
        <v>79425</v>
      </c>
    </row>
    <row r="66" spans="2:14" ht="12.75">
      <c r="B66" s="6">
        <v>65</v>
      </c>
      <c r="C66" s="22">
        <f>'August 2013 Pay Scales'!K68</f>
        <v>81801</v>
      </c>
      <c r="D66" s="3"/>
      <c r="E66" s="3"/>
      <c r="F66" s="18"/>
      <c r="G66" s="89"/>
      <c r="H66" s="89"/>
      <c r="I66" s="18"/>
      <c r="J66" s="18"/>
      <c r="K66" s="3"/>
      <c r="L66" s="3"/>
      <c r="M66" s="6">
        <v>65</v>
      </c>
      <c r="N66" s="22">
        <f t="shared" si="3"/>
        <v>81801</v>
      </c>
    </row>
    <row r="67" spans="2:14" ht="12.75">
      <c r="B67" s="6">
        <v>66</v>
      </c>
      <c r="C67" s="22">
        <f>'August 2013 Pay Scales'!K69</f>
        <v>84255</v>
      </c>
      <c r="D67" s="3"/>
      <c r="E67" s="3"/>
      <c r="F67" s="85"/>
      <c r="G67" s="85"/>
      <c r="H67" s="85"/>
      <c r="I67" s="85"/>
      <c r="J67" s="85"/>
      <c r="K67" s="3"/>
      <c r="L67" s="3"/>
      <c r="M67" s="6">
        <v>66</v>
      </c>
      <c r="N67" s="22">
        <f t="shared" si="3"/>
        <v>84255</v>
      </c>
    </row>
    <row r="68" spans="2:14" ht="12.75">
      <c r="B68" s="6">
        <v>67</v>
      </c>
      <c r="C68" s="22">
        <f>'August 2013 Pay Scales'!K70</f>
        <v>86781</v>
      </c>
      <c r="D68" s="3"/>
      <c r="E68" s="3"/>
      <c r="F68" s="3"/>
      <c r="G68" s="3"/>
      <c r="H68" s="3"/>
      <c r="I68" s="3"/>
      <c r="J68" s="3"/>
      <c r="K68" s="3"/>
      <c r="L68" s="3"/>
      <c r="M68" s="6">
        <v>67</v>
      </c>
      <c r="N68" s="22">
        <f t="shared" si="3"/>
        <v>86781</v>
      </c>
    </row>
    <row r="69" spans="2:14" ht="12.75">
      <c r="B69" s="8">
        <v>68</v>
      </c>
      <c r="C69" s="23">
        <f>'August 2013 Pay Scales'!K71</f>
        <v>89379</v>
      </c>
      <c r="D69" s="3"/>
      <c r="E69" s="3"/>
      <c r="F69" s="3"/>
      <c r="G69" s="3"/>
      <c r="H69" s="3"/>
      <c r="I69" s="3"/>
      <c r="J69" s="3"/>
      <c r="K69" s="3"/>
      <c r="L69" s="3"/>
      <c r="M69" s="8">
        <v>68</v>
      </c>
      <c r="N69" s="23">
        <f t="shared" si="3"/>
        <v>89379</v>
      </c>
    </row>
    <row r="70" spans="2:14" ht="10.5" customHeight="1">
      <c r="B70" s="7"/>
      <c r="C70" s="54"/>
      <c r="D70" s="3"/>
      <c r="E70" s="3"/>
      <c r="F70" s="3"/>
      <c r="G70" s="3"/>
      <c r="H70" s="3"/>
      <c r="I70" s="3"/>
      <c r="J70" s="3"/>
      <c r="K70" s="3"/>
      <c r="L70" s="3"/>
      <c r="M70" s="7"/>
      <c r="N70" s="7"/>
    </row>
    <row r="71" spans="2:14" ht="12.75">
      <c r="B71" s="17"/>
      <c r="C71" s="55"/>
      <c r="D71" s="17"/>
      <c r="E71" s="17"/>
      <c r="F71" s="17"/>
      <c r="G71" s="17"/>
      <c r="H71" s="17"/>
      <c r="N71" s="17"/>
    </row>
    <row r="72" spans="2:14" ht="12.75">
      <c r="B72" s="18"/>
      <c r="C72" s="18"/>
      <c r="D72" s="18"/>
      <c r="E72" s="18"/>
      <c r="F72" s="18"/>
      <c r="G72" s="18"/>
      <c r="H72" s="18"/>
      <c r="N72" s="18"/>
    </row>
    <row r="73" spans="2:14" ht="12.75">
      <c r="B73" s="17"/>
      <c r="C73" s="17"/>
      <c r="D73" s="17"/>
      <c r="E73" s="17"/>
      <c r="F73" s="17"/>
      <c r="G73" s="17"/>
      <c r="H73" s="17"/>
      <c r="N73" s="17"/>
    </row>
    <row r="74" spans="2:14" ht="12.75">
      <c r="B74" s="18"/>
      <c r="C74" s="18"/>
      <c r="D74" s="18"/>
      <c r="E74" s="18"/>
      <c r="F74" s="18"/>
      <c r="G74" s="18"/>
      <c r="H74" s="18"/>
      <c r="N74" s="18"/>
    </row>
    <row r="75" spans="2:14" ht="12.75">
      <c r="B75" s="17"/>
      <c r="C75" s="17"/>
      <c r="D75" s="17"/>
      <c r="E75" s="17"/>
      <c r="F75" s="17"/>
      <c r="G75" s="17"/>
      <c r="H75" s="17"/>
      <c r="N75" s="17"/>
    </row>
    <row r="76" spans="2:14" ht="12.75">
      <c r="B76" s="17"/>
      <c r="C76" s="17"/>
      <c r="D76" s="17"/>
      <c r="E76" s="17"/>
      <c r="F76" s="17"/>
      <c r="G76" s="17"/>
      <c r="H76" s="17"/>
      <c r="N76" s="17"/>
    </row>
    <row r="77" spans="2:14" ht="12.75">
      <c r="B77" s="18"/>
      <c r="C77" s="18"/>
      <c r="D77" s="18"/>
      <c r="E77" s="18"/>
      <c r="F77" s="18"/>
      <c r="G77" s="18"/>
      <c r="H77" s="18"/>
      <c r="N77" s="18"/>
    </row>
    <row r="78" spans="2:14" ht="12.75">
      <c r="B78" s="17"/>
      <c r="C78" s="17"/>
      <c r="D78" s="17"/>
      <c r="E78" s="17"/>
      <c r="F78" s="17"/>
      <c r="G78" s="17"/>
      <c r="H78" s="17"/>
      <c r="N78" s="17"/>
    </row>
  </sheetData>
  <sheetProtection/>
  <mergeCells count="18">
    <mergeCell ref="F67:J67"/>
    <mergeCell ref="G3:H3"/>
    <mergeCell ref="E3:F3"/>
    <mergeCell ref="B3:C3"/>
    <mergeCell ref="G64:I64"/>
    <mergeCell ref="G65:I65"/>
    <mergeCell ref="G66:H66"/>
    <mergeCell ref="G61:H61"/>
    <mergeCell ref="G62:I62"/>
    <mergeCell ref="G63:H63"/>
    <mergeCell ref="B4:C4"/>
    <mergeCell ref="E4:F4"/>
    <mergeCell ref="G4:H4"/>
    <mergeCell ref="B1:N2"/>
    <mergeCell ref="G60:H60"/>
    <mergeCell ref="K37:L37"/>
    <mergeCell ref="M37:N37"/>
    <mergeCell ref="I15:J15"/>
  </mergeCells>
  <printOptions horizontalCentered="1" verticalCentered="1"/>
  <pageMargins left="0.5511811023622047" right="0.5511811023622047" top="0.5905511811023623" bottom="0.5905511811023623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NicolaB</dc:creator>
  <cp:keywords/>
  <dc:description/>
  <cp:lastModifiedBy>marcw</cp:lastModifiedBy>
  <cp:lastPrinted>2010-07-28T08:22:15Z</cp:lastPrinted>
  <dcterms:created xsi:type="dcterms:W3CDTF">2008-09-05T15:09:59Z</dcterms:created>
  <dcterms:modified xsi:type="dcterms:W3CDTF">2013-09-09T08:20:03Z</dcterms:modified>
  <cp:category/>
  <cp:version/>
  <cp:contentType/>
  <cp:contentStatus/>
</cp:coreProperties>
</file>