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722"/>
  <workbookPr autoCompressPictures="0"/>
  <bookViews>
    <workbookView xWindow="3080" yWindow="400" windowWidth="28800" windowHeight="12440" activeTab="1"/>
  </bookViews>
  <sheets>
    <sheet name="Staff numbers &amp; hours 2015" sheetId="1" r:id="rId1"/>
    <sheet name="Teaching staff ranked" sheetId="4" r:id="rId2"/>
    <sheet name="Teaching staff " sheetId="2" state="hidden" r:id="rId3"/>
  </sheets>
  <definedNames>
    <definedName name="_xlnm._FilterDatabase" localSheetId="0" hidden="1">'Staff numbers &amp; hours 2015'!$A$49:$BS$274</definedName>
    <definedName name="_xlnm._FilterDatabase" localSheetId="2" hidden="1">'Teaching staff '!$A$1:$CD$257</definedName>
    <definedName name="_xlnm.Print_Area" localSheetId="0">'Staff numbers &amp; hours 2015'!$A:$P</definedName>
    <definedName name="_xlnm.Print_Area" localSheetId="1">'Teaching staff ranked'!$A:$F</definedName>
    <definedName name="_xlnm.Print_Titles" localSheetId="1">'Teaching staff ranked'!$1:$1</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B10" i="1"/>
  <c r="G35" i="1"/>
  <c r="D18" i="1"/>
  <c r="D20" i="1"/>
  <c r="D23" i="1"/>
  <c r="E17" i="1"/>
  <c r="E18" i="1"/>
  <c r="E21" i="1"/>
  <c r="F18" i="1"/>
  <c r="F20" i="1"/>
  <c r="F21" i="1"/>
  <c r="D17" i="1"/>
  <c r="D19" i="1"/>
  <c r="D21" i="1"/>
  <c r="E19" i="1"/>
  <c r="E20" i="1"/>
  <c r="E23" i="1"/>
  <c r="F17" i="1"/>
  <c r="F19" i="1"/>
  <c r="F23" i="1"/>
  <c r="C7" i="1"/>
  <c r="C17" i="1"/>
  <c r="C18" i="1"/>
  <c r="C19" i="1"/>
  <c r="C20" i="1"/>
  <c r="C21" i="1"/>
  <c r="C23" i="1"/>
  <c r="E32" i="1"/>
  <c r="F31" i="1"/>
  <c r="D33" i="1"/>
  <c r="E31" i="1"/>
  <c r="E30" i="1"/>
  <c r="D31" i="1"/>
  <c r="E29" i="1"/>
  <c r="G30" i="1"/>
  <c r="G32" i="1"/>
  <c r="G31" i="1"/>
  <c r="G33" i="1"/>
  <c r="E33" i="1"/>
  <c r="C35" i="1"/>
  <c r="F35" i="1"/>
  <c r="D29" i="1"/>
  <c r="D35" i="1"/>
  <c r="F29" i="1"/>
  <c r="F32" i="1"/>
  <c r="D32" i="1"/>
  <c r="F33" i="1"/>
  <c r="E35" i="1"/>
  <c r="F30" i="1"/>
  <c r="D30" i="1"/>
  <c r="G29" i="1"/>
  <c r="C33" i="1"/>
  <c r="I23" i="1"/>
  <c r="C30" i="1"/>
  <c r="C29" i="1"/>
  <c r="I17" i="1"/>
  <c r="C32" i="1"/>
  <c r="C31" i="1"/>
  <c r="I21" i="1"/>
  <c r="I19" i="1"/>
  <c r="I20" i="1"/>
  <c r="I18" i="1"/>
  <c r="I30" i="1"/>
  <c r="I33" i="1"/>
  <c r="I29" i="1"/>
  <c r="I32" i="1"/>
  <c r="I31" i="1"/>
  <c r="I35" i="1"/>
</calcChain>
</file>

<file path=xl/sharedStrings.xml><?xml version="1.0" encoding="utf-8"?>
<sst xmlns="http://schemas.openxmlformats.org/spreadsheetml/2006/main" count="7303" uniqueCount="596">
  <si>
    <t>Headcount</t>
  </si>
  <si>
    <t>Job grade</t>
  </si>
  <si>
    <t xml:space="preserve">Contract Type </t>
  </si>
  <si>
    <t>Leadership &amp; Management</t>
  </si>
  <si>
    <t xml:space="preserve">Advanced Training and Teaching </t>
  </si>
  <si>
    <t>Lecturers</t>
  </si>
  <si>
    <t>Non-lecturer curriculum delivery staff</t>
  </si>
  <si>
    <t>Full time</t>
  </si>
  <si>
    <t>Part time fractional</t>
  </si>
  <si>
    <t xml:space="preserve">Variable hours with guaranteed minimum </t>
  </si>
  <si>
    <t>Hourly paid</t>
  </si>
  <si>
    <t xml:space="preserve">Term time only </t>
  </si>
  <si>
    <t>Agency staff (current)</t>
  </si>
  <si>
    <t xml:space="preserve"> </t>
  </si>
  <si>
    <t xml:space="preserve">College </t>
  </si>
  <si>
    <t>Full time:Leadership and Management:Please enter the total headcount of each type of staff working at your college on each specified contract type.Â Please enter 0 where there are no staff of a particular job and contract type.</t>
  </si>
  <si>
    <t>Part time (fractional):Leadership and Management:Please enter the total headcount of each type of staff working at your college on each specified contract type.Â Please enter 0 where there are no staff of a particular job and contract type.</t>
  </si>
  <si>
    <t>Variable hours with guaranteed minimum:Leadership and Management:Please enter the total headcount of each type of staff working at your college on each specified contract type.Â Please enter 0 where there are no staff of a particular job and contract type.</t>
  </si>
  <si>
    <t>Hourly paid:Leadership and Management:Please enter the total headcount of each type of staff working at your college on each specified contract type.Â Please enter 0 where there are no staff of a particular job and contract type.</t>
  </si>
  <si>
    <t>Term time only:Leadership and Management:Please enter the total headcount of each type of staff working at your college on each specified contract type.Â Please enter 0 where there are no staff of a particular job and contract type.</t>
  </si>
  <si>
    <t>Full time:Advanced teaching and training :Please enter the total headcount of each type of staff working at your college on each specified contract type.Â Please enter 0 where there are no staff of a particular job and contract type.</t>
  </si>
  <si>
    <t>Part time (fractional):Advanced teaching and training :Please enter the total headcount of each type of staff working at your college on each specified contract type.Â Please enter 0 where there are no staff of a particular job and contract type.</t>
  </si>
  <si>
    <t>Variable hours with guaranteed minimum:Advanced teaching and training :Please enter the total headcount of each type of staff working at your college on each specified contract type.Â Please enter 0 where there are no staff of a particular job and contract type.</t>
  </si>
  <si>
    <t>Hourly paid:Advanced teaching and training :Please enter the total headcount of each type of staff working at your college on each specified contract type.Â Please enter 0 where there are no staff of a particular job and contract type.</t>
  </si>
  <si>
    <t>Term time only:Advanced teaching and training :Please enter the total headcount of each type of staff working at your college on each specified contract type.Â Please enter 0 where there are no staff of a particular job and contract type.</t>
  </si>
  <si>
    <t>Full time:Lecturers:Please enter the total headcount of each type of staff working at your college on each specified contract type.Â Please enter 0 where there are no staff of a particular job and contract type.</t>
  </si>
  <si>
    <t>Part time (fractional):Lecturers:Please enter the total headcount of each type of staff working at your college on each specified contract type.Â Please enter 0 where there are no staff of a particular job and contract type.</t>
  </si>
  <si>
    <t>Variable hours with guaranteed minimum:Lecturers:Please enter the total headcount of each type of staff working at your college on each specified contract type.Â Please enter 0 where there are no staff of a particular job and contract type.</t>
  </si>
  <si>
    <t>Hourly paid:Lecturers:Please enter the total headcount of each type of staff working at your college on each specified contract type.Â Please enter 0 where there are no staff of a particular job and contract type.</t>
  </si>
  <si>
    <t>Term time only:Lecturers:Please enter the total headcount of each type of staff working at your college on each specified contract type.Â Please enter 0 where there are no staff of a particular job and contract type.</t>
  </si>
  <si>
    <t>Full time:Non-lecturer curriculum delivery staff :Please enter the total headcount of each type of staff working at your college on each specified contract type.Â Please enter 0 where there are no staff of a particular job and contract type.</t>
  </si>
  <si>
    <t>Part time (fractional):Non-lecturer curriculum delivery staff :Please enter the total headcount of each type of staff working at your college on each specified contract type.Â Please enter 0 where there are no staff of a particular job and contract type.</t>
  </si>
  <si>
    <t>Variable hours with guaranteed minimum:Non-lecturer curriculum delivery staff :Please enter the total headcount of each type of staff working at your college on each specified contract type.Â Please enter 0 where there are no staff of a particular job and contract type.</t>
  </si>
  <si>
    <t>Hourly paid:Non-lecturer curriculum delivery staff :Please enter the total headcount of each type of staff working at your college on each specified contract type.Â Please enter 0 where there are no staff of a particular job and contract type.</t>
  </si>
  <si>
    <t>Term time only:Non-lecturer curriculum delivery staff :Please enter the total headcount of each type of staff working at your college on each specified contract type.Â Please enter 0 where there are no staff of a particular job and contract type.</t>
  </si>
  <si>
    <t>Full time:Support staff :Please enter the total headcount of each type of staff working at your college on each specified contract type.Â Please enter 0 where there are no staff of a particular job and contract type.</t>
  </si>
  <si>
    <t>Part time (fractional):Support staff :Please enter the total headcount of each type of staff working at your college on each specified contract type.Â Please enter 0 where there are no staff of a particular job and contract type.</t>
  </si>
  <si>
    <t>Variable hours with guaranteed minimum:Support staff :Please enter the total headcount of each type of staff working at your college on each specified contract type.Â Please enter 0 where there are no staff of a particular job and contract type.</t>
  </si>
  <si>
    <t>Hourly paid:Support staff :Please enter the total headcount of each type of staff working at your college on each specified contract type.Â Please enter 0 where there are no staff of a particular job and contract type.</t>
  </si>
  <si>
    <t>Term time only:Support staff :Please enter the total headcount of each type of staff working at your college on each specified contract type.Â Please enter 0 where there are no staff of a particular job and contract type.</t>
  </si>
  <si>
    <t>Full time:Leadership and Management:Please enter the total FTE of each type of staff working at your college on each specified contract type.Â Please enter 0 where there are no staff of a particular job and contract type.</t>
  </si>
  <si>
    <t>Part time (fractional):Leadership and Management:Please enter the total FTE of each type of staff working at your college on each specified contract type.Â Please enter 0 where there are no staff of a particular job and contract type.</t>
  </si>
  <si>
    <t>Variable hours with guaranteed minimum:Leadership and Management:Please enter the total FTE of each type of staff working at your college on each specified contract type.Â Please enter 0 where there are no staff of a particular job and contract type.</t>
  </si>
  <si>
    <t>Hourly paid:Leadership and Management:Please enter the total FTE of each type of staff working at your college on each specified contract type.Â Please enter 0 where there are no staff of a particular job and contract type.</t>
  </si>
  <si>
    <t>Term time only:Leadership and Management:Please enter the total FTE of each type of staff working at your college on each specified contract type.Â Please enter 0 where there are no staff of a particular job and contract type.</t>
  </si>
  <si>
    <t>Full time:Advanced teaching and training :Please enter the total FTE of each type of staff working at your college on each specified contract type.Â Please enter 0 where there are no staff of a particular job and contract type.</t>
  </si>
  <si>
    <t>Part time (fractional):Advanced teaching and training :Please enter the total FTE of each type of staff working at your college on each specified contract type.Â Please enter 0 where there are no staff of a particular job and contract type.</t>
  </si>
  <si>
    <t>Variable hours with guaranteed minimum:Advanced teaching and training :Please enter the total FTE of each type of staff working at your college on each specified contract type.Â Please enter 0 where there are no staff of a particular job and contract type.</t>
  </si>
  <si>
    <t>Hourly paid:Advanced teaching and training :Please enter the total FTE of each type of staff working at your college on each specified contract type.Â Please enter 0 where there are no staff of a particular job and contract type.</t>
  </si>
  <si>
    <t>Term time only:Advanced teaching and training :Please enter the total FTE of each type of staff working at your college on each specified contract type.Â Please enter 0 where there are no staff of a particular job and contract type.</t>
  </si>
  <si>
    <t>Full time:Lecturers:Please enter the total FTE of each type of staff working at your college on each specified contract type.Â Please enter 0 where there are no staff of a particular job and contract type.</t>
  </si>
  <si>
    <t>Part time (fractional):Lecturers:Please enter the total FTE of each type of staff working at your college on each specified contract type.Â Please enter 0 where there are no staff of a particular job and contract type.</t>
  </si>
  <si>
    <t>Variable hours with guaranteed minimum:Lecturers:Please enter the total FTE of each type of staff working at your college on each specified contract type.Â Please enter 0 where there are no staff of a particular job and contract type.</t>
  </si>
  <si>
    <t>Hourly paid:Lecturers:Please enter the total FTE of each type of staff working at your college on each specified contract type.Â Please enter 0 where there are no staff of a particular job and contract type.</t>
  </si>
  <si>
    <t>Term time only:Lecturers:Please enter the total FTE of each type of staff working at your college on each specified contract type.Â Please enter 0 where there are no staff of a particular job and contract type.</t>
  </si>
  <si>
    <t>Full time:Non-lecturer curriculum delivery staff :Please enter the total FTE of each type of staff working at your college on each specified contract type.Â Please enter 0 where there are no staff of a particular job and contract type.</t>
  </si>
  <si>
    <t>Part time (fractional):Non-lecturer curriculum delivery staff :Please enter the total FTE of each type of staff working at your college on each specified contract type.Â Please enter 0 where there are no staff of a particular job and contract type.</t>
  </si>
  <si>
    <t>Variable hours with guaranteed minimum:Non-lecturer curriculum delivery staff :Please enter the total FTE of each type of staff working at your college on each specified contract type.Â Please enter 0 where there are no staff of a particular job and contract type.</t>
  </si>
  <si>
    <t>Hourly paid:Non-lecturer curriculum delivery staff :Please enter the total FTE of each type of staff working at your college on each specified contract type.Â Please enter 0 where there are no staff of a particular job and contract type.</t>
  </si>
  <si>
    <t>Term time only:Non-lecturer curriculum delivery staff :Please enter the total FTE of each type of staff working at your college on each specified contract type.Â Please enter 0 where there are no staff of a particular job and contract type.</t>
  </si>
  <si>
    <t>Full time:Support staff :Please enter the total FTE of each type of staff working at your college on each specified contract type.Â Please enter 0 where there are no staff of a particular job and contract type.</t>
  </si>
  <si>
    <t>Part time (fractional):Support staff :Please enter the total FTE of each type of staff working at your college on each specified contract type.Â Please enter 0 where there are no staff of a particular job and contract type.</t>
  </si>
  <si>
    <t>Variable hours with guaranteed minimum:Support staff :Please enter the total FTE of each type of staff working at your college on each specified contract type.Â Please enter 0 where there are no staff of a particular job and contract type.</t>
  </si>
  <si>
    <t>Hourly paid:Support staff :Please enter the total FTE of each type of staff working at your college on each specified contract type.Â Please enter 0 where there are no staff of a particular job and contract type.</t>
  </si>
  <si>
    <t>Term time only:Support staff :Please enter the total FTE of each type of staff working at your college on each specified contract type.Â Please enter 0 where there are no staff of a particular job and contract type.</t>
  </si>
  <si>
    <t>Current agency staff:Leadership and Management:Please enter the total headcount of agency staff currently engagedÂ by your college, and the total engaged over the last twelve months,Â for each staff type. Â </t>
  </si>
  <si>
    <t>Agency staff over the last 12 months:Leadership and Management:Please enter the total headcount of agency staff currently engagedÂ by your college, and the total engaged over the last twelve months,Â for each staff type. Â </t>
  </si>
  <si>
    <t>Current agency staff:Advanced teaching and training :Please enter the total headcount of agency staff currently engagedÂ by your college, and the total engaged over the last twelve months,Â for each staff type. Â </t>
  </si>
  <si>
    <t>Agency staff over the last 12 months:Advanced teaching and training :Please enter the total headcount of agency staff currently engagedÂ by your college, and the total engaged over the last twelve months,Â for each staff type. Â </t>
  </si>
  <si>
    <t>Current agency staff:Lecturers:Please enter the total headcount of agency staff currently engagedÂ by your college, and the total engaged over the last twelve months,Â for each staff type. Â </t>
  </si>
  <si>
    <t>Agency staff over the last 12 months:Lecturers:Please enter the total headcount of agency staff currently engagedÂ by your college, and the total engaged over the last twelve months,Â for each staff type. Â </t>
  </si>
  <si>
    <t>Current agency staff:Non-lecturer curriculum delivery staff :Please enter the total headcount of agency staff currently engagedÂ by your college, and the total engaged over the last twelve months,Â for each staff type. Â </t>
  </si>
  <si>
    <t>Agency staff over the last 12 months:Non-lecturer curriculum delivery staff :Please enter the total headcount of agency staff currently engagedÂ by your college, and the total engaged over the last twelve months,Â for each staff type. Â </t>
  </si>
  <si>
    <t>Current agency staff:Support staff :Please enter the total headcount of agency staff currently engagedÂ by your college, and the total engaged over the last twelve months,Â for each staff type. Â </t>
  </si>
  <si>
    <t>Agency staff over the last 12 months:Support staff :Please enter the total headcount of agency staff currently engagedÂ by your college, and the total engaged over the last twelve months,Â for each staff type. Â </t>
  </si>
  <si>
    <t>Current agency staff:Leadership and Management:Please enter theÂ total FTEÂ of agency staff currently engagedÂ by your college,Â and the total engaged over the last twelve months,Â for each staff type.</t>
  </si>
  <si>
    <t>Agency staff over the last 12 months:Leadership and Management:Please enter theÂ total FTEÂ of agency staff currently engagedÂ by your college,Â and the total engaged over the last twelve months,Â for each staff type.</t>
  </si>
  <si>
    <t>Current agency staff:Advanced teaching and training :Please enter theÂ total FTEÂ of agency staff currently engagedÂ by your college,Â and the total engaged over the last twelve months,Â for each staff type.</t>
  </si>
  <si>
    <t>Agency staff over the last 12 months:Advanced teaching and training :Please enter theÂ total FTEÂ of agency staff currently engagedÂ by your college,Â and the total engaged over the last twelve months,Â for each staff type.</t>
  </si>
  <si>
    <t>Current agency staff:Lecturers:Please enter theÂ total FTEÂ of agency staff currently engagedÂ by your college,Â and the total engaged over the last twelve months,Â for each staff type.</t>
  </si>
  <si>
    <t>Agency staff over the last 12 months:Lecturers:Please enter theÂ total FTEÂ of agency staff currently engagedÂ by your college,Â and the total engaged over the last twelve months,Â for each staff type.</t>
  </si>
  <si>
    <t>Current agency staff:Non-lecturer curriculum delivery staff :Please enter theÂ total FTEÂ of agency staff currently engagedÂ by your college,Â and the total engaged over the last twelve months,Â for each staff type.</t>
  </si>
  <si>
    <t>Agency staff over the last 12 months:Non-lecturer curriculum delivery staff :Please enter theÂ total FTEÂ of agency staff currently engagedÂ by your college,Â and the total engaged over the last twelve months,Â for each staff type.</t>
  </si>
  <si>
    <t>Current agency staff:Support staff :Please enter theÂ total FTEÂ of agency staff currently engagedÂ by your college,Â and the total engaged over the last twelve months,Â for each staff type.</t>
  </si>
  <si>
    <t>Agency staff over the last 12 months:Support staff :Please enter theÂ total FTEÂ of agency staff currently engagedÂ by your college,Â and the total engaged over the last twelve months,Â for each staff type.</t>
  </si>
  <si>
    <t>Abingdon and Witney College (Not inc. recent TUPE of Oxfordshire Skills &amp; Learning Service)</t>
  </si>
  <si>
    <t>Abingdon and Witney College (Oxfordshire Skills &amp;  Learning Service)</t>
  </si>
  <si>
    <t>Accrington and Rossendale College</t>
  </si>
  <si>
    <t>Activate Learning (City of Oxford College, Banbury and Bicester College, Group Services)</t>
  </si>
  <si>
    <t>Activate Learning (Reading College)</t>
  </si>
  <si>
    <t>Amersham and Wycombe College</t>
  </si>
  <si>
    <t>Askham Bryan College</t>
  </si>
  <si>
    <t>Aylesbury College</t>
  </si>
  <si>
    <t>NR</t>
  </si>
  <si>
    <t>No response to FOI request</t>
  </si>
  <si>
    <t>Barking and Dagenham College</t>
  </si>
  <si>
    <t>Barnet and Southgate College (Barnet Campus)</t>
  </si>
  <si>
    <t>Barnet and Southgate College (Southgate Campus)</t>
  </si>
  <si>
    <t>Barnfield College</t>
  </si>
  <si>
    <t>Barnsley College</t>
  </si>
  <si>
    <t>Basingstoke College</t>
  </si>
  <si>
    <t>Bath College</t>
  </si>
  <si>
    <t>Bedford College</t>
  </si>
  <si>
    <t>Berkshire College of Agriculture</t>
  </si>
  <si>
    <t>Bexley College</t>
  </si>
  <si>
    <t>Bicton College of Agriculture</t>
  </si>
  <si>
    <t>Birmingham Metropolitan College</t>
  </si>
  <si>
    <t>Bishop Auckland College</t>
  </si>
  <si>
    <t>Bishop Burton College (Bishop Burton)</t>
  </si>
  <si>
    <t>Bishop Burton College (Riseholme)</t>
  </si>
  <si>
    <t>Blackburn College</t>
  </si>
  <si>
    <t>Blackpool &amp;  The Fylde College</t>
  </si>
  <si>
    <t>Bolton College</t>
  </si>
  <si>
    <t>Boston College</t>
  </si>
  <si>
    <t>Bournemouth &amp;  Poole College</t>
  </si>
  <si>
    <t>Bournville College of FE</t>
  </si>
  <si>
    <t>Bracknell and Wokingham College</t>
  </si>
  <si>
    <t>Bradford College</t>
  </si>
  <si>
    <t>Bridgwater College</t>
  </si>
  <si>
    <t>Brockenhurst College</t>
  </si>
  <si>
    <t>Bromley College</t>
  </si>
  <si>
    <t>Brooklands College</t>
  </si>
  <si>
    <t>Brooksby Melton College</t>
  </si>
  <si>
    <t>Burnley College</t>
  </si>
  <si>
    <t>Burton and South Derbyshire College</t>
  </si>
  <si>
    <t>Bury College</t>
  </si>
  <si>
    <t>Calderdale College</t>
  </si>
  <si>
    <t>Cambridge Regional College (Camre)</t>
  </si>
  <si>
    <t>Canterbury College</t>
  </si>
  <si>
    <t>Capel Manor College</t>
  </si>
  <si>
    <t>Carlisle College</t>
  </si>
  <si>
    <t>Carshalton College</t>
  </si>
  <si>
    <t>Central Bedfordshire College</t>
  </si>
  <si>
    <t>Central College Nottingham</t>
  </si>
  <si>
    <t>Central Sussex College</t>
  </si>
  <si>
    <t>Chelmsford College</t>
  </si>
  <si>
    <t>Chesterfield College</t>
  </si>
  <si>
    <t>Chichester College</t>
  </si>
  <si>
    <t>Cirencester College</t>
  </si>
  <si>
    <t>City and Islington College (CANDI)</t>
  </si>
  <si>
    <t>City College Brighton and Hove</t>
  </si>
  <si>
    <t>City College Coventry</t>
  </si>
  <si>
    <t>City College Norwich</t>
  </si>
  <si>
    <t>City College Plymouth</t>
  </si>
  <si>
    <t>City Lit</t>
  </si>
  <si>
    <t>City of Bristol College</t>
  </si>
  <si>
    <t>City of Liverpool College</t>
  </si>
  <si>
    <t>City of Sunderland College</t>
  </si>
  <si>
    <t>City of Westminster College</t>
  </si>
  <si>
    <t>City of Wolverhampton College</t>
  </si>
  <si>
    <t>Cleveland College of Art and Design</t>
  </si>
  <si>
    <t>Colchester Institute College</t>
  </si>
  <si>
    <t>College of Haringey, Enfield &amp; NE London (CHENEL)</t>
  </si>
  <si>
    <t>College of North West London</t>
  </si>
  <si>
    <t>College of West Anglia</t>
  </si>
  <si>
    <t>Cornwall College</t>
  </si>
  <si>
    <t>Craven College</t>
  </si>
  <si>
    <t>Croydon College</t>
  </si>
  <si>
    <t>Darlington College</t>
  </si>
  <si>
    <t>Dearne Valley College</t>
  </si>
  <si>
    <t>Derby College</t>
  </si>
  <si>
    <t>Derwentside College</t>
  </si>
  <si>
    <t>Doncaster College</t>
  </si>
  <si>
    <t>Dorton College</t>
  </si>
  <si>
    <t>Dudley College</t>
  </si>
  <si>
    <t>Ealing, Hammersmith &amp;  West London College</t>
  </si>
  <si>
    <t>East Berkshire College</t>
  </si>
  <si>
    <t>East Durham College</t>
  </si>
  <si>
    <t>East Kent College (Formerly Thanet College)</t>
  </si>
  <si>
    <t>East Riding College</t>
  </si>
  <si>
    <t>East Surrey College</t>
  </si>
  <si>
    <t>Eastleigh College</t>
  </si>
  <si>
    <t>Easton and Otley College</t>
  </si>
  <si>
    <t>Epping Forest College</t>
  </si>
  <si>
    <t>Exeter College</t>
  </si>
  <si>
    <t>Fareham College</t>
  </si>
  <si>
    <t>Farnborough College of Technology</t>
  </si>
  <si>
    <t>Furness College</t>
  </si>
  <si>
    <t>Gateshead College</t>
  </si>
  <si>
    <t>Gloucestershire College</t>
  </si>
  <si>
    <t>Grantham College</t>
  </si>
  <si>
    <t>Great Yarmouth College</t>
  </si>
  <si>
    <t>Greenwich Community College</t>
  </si>
  <si>
    <t>Grimsby Institute/Yorkshire Coast College</t>
  </si>
  <si>
    <t>Guildford College</t>
  </si>
  <si>
    <t>Hackney Community College</t>
  </si>
  <si>
    <t>Hadlow College</t>
  </si>
  <si>
    <t>Halesowen College</t>
  </si>
  <si>
    <t>Harlow College</t>
  </si>
  <si>
    <t>Harrow College</t>
  </si>
  <si>
    <t>Hartlepool College</t>
  </si>
  <si>
    <t>Hartpury College</t>
  </si>
  <si>
    <t>Havering College, The</t>
  </si>
  <si>
    <t>Heart of Worcester College</t>
  </si>
  <si>
    <t>Henley College</t>
  </si>
  <si>
    <t>Henley College Coventry</t>
  </si>
  <si>
    <t>Herefordshire and Ludlow College (Ex Ludlow College contracts of employment)</t>
  </si>
  <si>
    <t xml:space="preserve">Herefordshire and Ludlow College (Ex Pershore College contracts of employment) </t>
  </si>
  <si>
    <t>Herefordshire and Ludlow College (Herefordshire and Ludlow contracts of employment)</t>
  </si>
  <si>
    <t>Herefordshire College of Art</t>
  </si>
  <si>
    <t>Hereward College</t>
  </si>
  <si>
    <t>Hertford Regional College</t>
  </si>
  <si>
    <t>Highbury College</t>
  </si>
  <si>
    <t>Hillcroft College</t>
  </si>
  <si>
    <t>Hopwood Hall College</t>
  </si>
  <si>
    <t>Hugh Baird College</t>
  </si>
  <si>
    <t>Hull College</t>
  </si>
  <si>
    <t>Huntingdonshire Regional College</t>
  </si>
  <si>
    <t>Isle of Wight College</t>
  </si>
  <si>
    <t>Kendal College</t>
  </si>
  <si>
    <t>Kensington &amp;  Chelsea College</t>
  </si>
  <si>
    <t>Kingston College</t>
  </si>
  <si>
    <t xml:space="preserve">Kingston Maurward </t>
  </si>
  <si>
    <t>Kirklees College</t>
  </si>
  <si>
    <t>Kirklees College (Staff on Dewsbury College terms and conditions)</t>
  </si>
  <si>
    <t>Knowsley Community College</t>
  </si>
  <si>
    <t>Lakes College West Cumbria</t>
  </si>
  <si>
    <t>Lambeth College</t>
  </si>
  <si>
    <t>Lancaster &amp;  Morecambe College</t>
  </si>
  <si>
    <t>Leeds City College</t>
  </si>
  <si>
    <t>Leeds College of Building</t>
  </si>
  <si>
    <t>Leicester College</t>
  </si>
  <si>
    <t>Lewisham Southwark College (formerly LeSoCo)</t>
  </si>
  <si>
    <t>Lincoln College</t>
  </si>
  <si>
    <t>Lincoln College (Corporate Support Solutions Ltd)</t>
  </si>
  <si>
    <t>Lincoln College (Deans Sport &amp; Leisure)</t>
  </si>
  <si>
    <t>Lincoln College (Lincoln Academy)</t>
  </si>
  <si>
    <t>Loughborough College</t>
  </si>
  <si>
    <t>Lowestoft College</t>
  </si>
  <si>
    <t>Macclesfield College</t>
  </si>
  <si>
    <t>Manchester College, The (Apprenticeships)</t>
  </si>
  <si>
    <t>Manchester College, The (Justice Sector)</t>
  </si>
  <si>
    <t>Manchester College, The (Main College)</t>
  </si>
  <si>
    <t>Manchester College, The (MOL)</t>
  </si>
  <si>
    <t>Mary Ward Centre</t>
  </si>
  <si>
    <t>Mid Cheshire College</t>
  </si>
  <si>
    <t>Middlesbrough College</t>
  </si>
  <si>
    <t>MidKent College</t>
  </si>
  <si>
    <t>Milton Keynes College (Chaffron Way, Bletchley, Silbury)</t>
  </si>
  <si>
    <t>Milton Keynes Prison</t>
  </si>
  <si>
    <t>Morley College (Lewington Centre)</t>
  </si>
  <si>
    <t>Morley College (Main Campus - Westminster Bridge Road)</t>
  </si>
  <si>
    <t>Moulton College</t>
  </si>
  <si>
    <t>Myerscough College</t>
  </si>
  <si>
    <t>Nelson &amp; Colne College</t>
  </si>
  <si>
    <t>New College Durham</t>
  </si>
  <si>
    <t>New College Nottingham</t>
  </si>
  <si>
    <t>New College Stamford</t>
  </si>
  <si>
    <t>New College Swindon</t>
  </si>
  <si>
    <t>Newbury College</t>
  </si>
  <si>
    <t>Newcastle College</t>
  </si>
  <si>
    <t>Newcastle College (Kidderminster College)</t>
  </si>
  <si>
    <t>Newcastle College (West Lancashire College)</t>
  </si>
  <si>
    <t>Newcastle Under Lyme College</t>
  </si>
  <si>
    <t>Newham College</t>
  </si>
  <si>
    <t>North East Surrey College of Technology NESCOT</t>
  </si>
  <si>
    <t>North Hertfordshire College</t>
  </si>
  <si>
    <t>North Lindsey College</t>
  </si>
  <si>
    <t>North Nottinghamshire College</t>
  </si>
  <si>
    <t>North Shropshire College</t>
  </si>
  <si>
    <t>North Warwickshire &amp; Hinckley College</t>
  </si>
  <si>
    <t>North West Kent College</t>
  </si>
  <si>
    <t>Northampton College</t>
  </si>
  <si>
    <t>Northbrook College</t>
  </si>
  <si>
    <t>Northumberland College</t>
  </si>
  <si>
    <t>Oaklands College</t>
  </si>
  <si>
    <t>Oldham College</t>
  </si>
  <si>
    <t>Oldham College (University Campus Oldham)</t>
  </si>
  <si>
    <t>Peterborough Regional College</t>
  </si>
  <si>
    <t>Petroc -Barnstaple/East Devon</t>
  </si>
  <si>
    <t>Plumpton College</t>
  </si>
  <si>
    <t>Plymouth College of Art</t>
  </si>
  <si>
    <t>Preston's College</t>
  </si>
  <si>
    <t>Reaseheath College</t>
  </si>
  <si>
    <t>Redbridge College</t>
  </si>
  <si>
    <t>Redcar &amp; Cleveland College</t>
  </si>
  <si>
    <t>Richmond Adult Community College</t>
  </si>
  <si>
    <t>Richmond Upon Thames College</t>
  </si>
  <si>
    <t>Riverside College</t>
  </si>
  <si>
    <t>Rotherham College of Arts &amp; Technology</t>
  </si>
  <si>
    <t>Royal National College for the Blind</t>
  </si>
  <si>
    <t>Runshaw College</t>
  </si>
  <si>
    <t>Salford College</t>
  </si>
  <si>
    <t>Sandwell College of F &amp; HE</t>
  </si>
  <si>
    <t>Selby College</t>
  </si>
  <si>
    <t>Sheffield College</t>
  </si>
  <si>
    <t>Shipley College</t>
  </si>
  <si>
    <t>Shrewsbury College of Art &amp; Technology</t>
  </si>
  <si>
    <t>Solihull College</t>
  </si>
  <si>
    <t>Somerset College</t>
  </si>
  <si>
    <t>South &amp; City College Birmingham</t>
  </si>
  <si>
    <t>South Cheshire College</t>
  </si>
  <si>
    <t>South Devon College</t>
  </si>
  <si>
    <t>South Downs College</t>
  </si>
  <si>
    <t>South Essex College</t>
  </si>
  <si>
    <t>South Gloucestershire and Stroud College</t>
  </si>
  <si>
    <t>South Leicestershire College</t>
  </si>
  <si>
    <t>South Staffordshire College</t>
  </si>
  <si>
    <t>South Thames College</t>
  </si>
  <si>
    <t>South Tyneside College</t>
  </si>
  <si>
    <t>South Worcestershire College</t>
  </si>
  <si>
    <t>Southampton City College</t>
  </si>
  <si>
    <t>Southport College</t>
  </si>
  <si>
    <t>Sparsholt College</t>
  </si>
  <si>
    <t>St Helens College</t>
  </si>
  <si>
    <t>Stafford College</t>
  </si>
  <si>
    <t>Stanmore College</t>
  </si>
  <si>
    <t>Stephenson College</t>
  </si>
  <si>
    <t>Stockport College</t>
  </si>
  <si>
    <t>Stockton Riverside College</t>
  </si>
  <si>
    <t>Stoke-on-Trent College</t>
  </si>
  <si>
    <t>Stratford upon Avon College</t>
  </si>
  <si>
    <t>Strode College</t>
  </si>
  <si>
    <t>Suffolk New College</t>
  </si>
  <si>
    <t>Sussex Coast College Hastings</t>
  </si>
  <si>
    <t>Sussex Downs College</t>
  </si>
  <si>
    <t>Swindon College</t>
  </si>
  <si>
    <t>Tameside College</t>
  </si>
  <si>
    <t>Telford College of Art &amp; Technology</t>
  </si>
  <si>
    <t>Tower Hamlets College</t>
  </si>
  <si>
    <t>Trafford College</t>
  </si>
  <si>
    <t>Tresham Institute College</t>
  </si>
  <si>
    <t>Truro &amp; Penwith College</t>
  </si>
  <si>
    <t>Tyne Metropolitan College</t>
  </si>
  <si>
    <t>Uxbridge College</t>
  </si>
  <si>
    <t>Vision West Nottinghamshire College</t>
  </si>
  <si>
    <t>Wakefield College</t>
  </si>
  <si>
    <t>Walford &amp; North Shropshire College</t>
  </si>
  <si>
    <t>Walsall College</t>
  </si>
  <si>
    <t>Waltham Forest College</t>
  </si>
  <si>
    <t>Warrington Collegiate</t>
  </si>
  <si>
    <t>Warwickshire College</t>
  </si>
  <si>
    <t>West Cheshire College</t>
  </si>
  <si>
    <t>West Herts College</t>
  </si>
  <si>
    <t>West Kent and Ashford (formerly K College)</t>
  </si>
  <si>
    <t>West Suffolk College</t>
  </si>
  <si>
    <t>West Thames College</t>
  </si>
  <si>
    <t>Westminster-Kingsway College</t>
  </si>
  <si>
    <t>10,9</t>
  </si>
  <si>
    <t>Weston College</t>
  </si>
  <si>
    <t>Weymouth College</t>
  </si>
  <si>
    <t>Wigan &amp; Leigh College</t>
  </si>
  <si>
    <t>Wiltshire College</t>
  </si>
  <si>
    <t>Wirral Metropolitan College</t>
  </si>
  <si>
    <t>Working Mens College, The</t>
  </si>
  <si>
    <t>Yeovil College</t>
  </si>
  <si>
    <t>York College</t>
  </si>
  <si>
    <t xml:space="preserve">Please select your college from the drop down list. </t>
  </si>
  <si>
    <t>Please enter the total full time weekly working hours for each staff type below.</t>
  </si>
  <si>
    <t>Please enter the annual maximum hours for full time teaching staff</t>
  </si>
  <si>
    <t>Please enter the maximum weekly &lt;i&gt;direct contact teaching hours&lt;/i&gt; for each staff type below.</t>
  </si>
  <si>
    <t>Please enter the maximum weekly &lt;i&gt;non-teaching hours&lt;/i&gt; for each staff type below.</t>
  </si>
  <si>
    <t xml:space="preserve">What activities are included in non-teaching time? </t>
  </si>
  <si>
    <t xml:space="preserve">Is there a limit on the total number of direct contact teaching hours allowed over a specific time period? </t>
  </si>
  <si>
    <t>Please indicate the maximum direct contact teaching hours allowed over a one week and six week period.</t>
  </si>
  <si>
    <t>Response</t>
  </si>
  <si>
    <t>Leadership and management</t>
  </si>
  <si>
    <t>Advanced teaching and training</t>
  </si>
  <si>
    <t>Lecturer</t>
  </si>
  <si>
    <t>Support staff</t>
  </si>
  <si>
    <t>Open-Ended Response</t>
  </si>
  <si>
    <t>Advanced teaching and training staff</t>
  </si>
  <si>
    <t>Preparation</t>
  </si>
  <si>
    <t>Research</t>
  </si>
  <si>
    <t>Marking</t>
  </si>
  <si>
    <t>Invigilation</t>
  </si>
  <si>
    <t>Personal tutorials</t>
  </si>
  <si>
    <t>Recruitment activities</t>
  </si>
  <si>
    <t>Supervised learning</t>
  </si>
  <si>
    <t>Other (please specify)</t>
  </si>
  <si>
    <t>One week maximum</t>
  </si>
  <si>
    <t>Six week maximum</t>
  </si>
  <si>
    <t xml:space="preserve">No response to FOI request </t>
  </si>
  <si>
    <t>Yes</t>
  </si>
  <si>
    <t>No</t>
  </si>
  <si>
    <t>n/a</t>
  </si>
  <si>
    <t>Invigiliation</t>
  </si>
  <si>
    <t>General admin and dept meetings</t>
  </si>
  <si>
    <t>25 guide</t>
  </si>
  <si>
    <t>up to 30 guide</t>
  </si>
  <si>
    <t>22 guide</t>
  </si>
  <si>
    <t>?</t>
  </si>
  <si>
    <t>everything we choose</t>
  </si>
  <si>
    <t>150 guide</t>
  </si>
  <si>
    <t>na</t>
  </si>
  <si>
    <t>37 - 38</t>
  </si>
  <si>
    <t>21 - 23</t>
  </si>
  <si>
    <t>16 - 14</t>
  </si>
  <si>
    <t>varies</t>
  </si>
  <si>
    <t>27 per week</t>
  </si>
  <si>
    <t>21-24</t>
  </si>
  <si>
    <t>N/A</t>
  </si>
  <si>
    <t>16-18</t>
  </si>
  <si>
    <t>Curriculum Development Days, Writing of Reports, Concern Notes</t>
  </si>
  <si>
    <t>23 - 26</t>
  </si>
  <si>
    <t>30-33</t>
  </si>
  <si>
    <t>24-30</t>
  </si>
  <si>
    <t>30-34</t>
  </si>
  <si>
    <t>22-26</t>
  </si>
  <si>
    <t>15-30</t>
  </si>
  <si>
    <t>Curriculum development</t>
  </si>
  <si>
    <t>Please note That Cornwall College's response referred to "teaching staff" and did not provide full detail.  These have been assigned to the Lecturer category</t>
  </si>
  <si>
    <t>Varies</t>
  </si>
  <si>
    <t>90 HRS IN 4 WEEK PERIOD</t>
  </si>
  <si>
    <t>22.37 FE/19.74 HE</t>
  </si>
  <si>
    <t>14.29 FE/16.92 HE</t>
  </si>
  <si>
    <t>23-24</t>
  </si>
  <si>
    <t>20-21</t>
  </si>
  <si>
    <t>13-14</t>
  </si>
  <si>
    <t>22-24</t>
  </si>
  <si>
    <t>13-15</t>
  </si>
  <si>
    <t>920 teaching hours</t>
  </si>
  <si>
    <t>25*6=150</t>
  </si>
  <si>
    <t>37-40</t>
  </si>
  <si>
    <t>min 37</t>
  </si>
  <si>
    <t>Caseloaded</t>
  </si>
  <si>
    <t>Course development/marketing (ie open evenings etc)</t>
  </si>
  <si>
    <t>Counselling of students; educational guidance and assessment at work placements.</t>
  </si>
  <si>
    <t>Between 36 and 38.75</t>
  </si>
  <si>
    <t>No Max</t>
  </si>
  <si>
    <t>variable</t>
  </si>
  <si>
    <t>22 prorated for part time staff</t>
  </si>
  <si>
    <t>15 hrs for full time staff prorated for part time staff</t>
  </si>
  <si>
    <t>24 hours for full time</t>
  </si>
  <si>
    <t>35-37</t>
  </si>
  <si>
    <t>23-21</t>
  </si>
  <si>
    <t>13-37</t>
  </si>
  <si>
    <t>7-37</t>
  </si>
  <si>
    <t>Subject coaching, advanced training, interviews, parents evenings, staff development weeks, careers advice</t>
  </si>
  <si>
    <t>TRAINING</t>
  </si>
  <si>
    <t>curriculum development, student admissions, counselling, management &amp; supervision of student visit programmes, marketing and professional/personal development</t>
  </si>
  <si>
    <t>Relates to Technician/Learning Support Officer posts</t>
  </si>
  <si>
    <t>1924 (840 contact)</t>
  </si>
  <si>
    <t>There is no 6 week maximum</t>
  </si>
  <si>
    <t>25-30</t>
  </si>
  <si>
    <t>Staff management and appraisals, Union duties</t>
  </si>
  <si>
    <t>OTLA, Curriculum Development, QA - Advanced teaching staff</t>
  </si>
  <si>
    <t>-</t>
  </si>
  <si>
    <t>OTLA , Curriculum Development, QA - Advanced Teaching</t>
  </si>
  <si>
    <t>Not specified</t>
  </si>
  <si>
    <t>780-830</t>
  </si>
  <si>
    <t>not defined</t>
  </si>
  <si>
    <t>Meetings, CPD</t>
  </si>
  <si>
    <t>IV/Moderation, Quality - Data - Registers, Student Tracking, CPD, College Information, Marketing, Meetings</t>
  </si>
  <si>
    <t>24-27</t>
  </si>
  <si>
    <t>1300 annually</t>
  </si>
  <si>
    <t>816 annually</t>
  </si>
  <si>
    <t>1108 annually</t>
  </si>
  <si>
    <t>572 annually</t>
  </si>
  <si>
    <t>37*as job requires</t>
  </si>
  <si>
    <t>NA</t>
  </si>
  <si>
    <t>37/39</t>
  </si>
  <si>
    <t>18.5/caseload</t>
  </si>
  <si>
    <t>24/week</t>
  </si>
  <si>
    <t>Lesson Observations, Coaching, Mentoring, Course Team Leadership, Sharing best practice wtih team, Continual Professinonal Development.</t>
  </si>
  <si>
    <t>34 or 37 depending on role</t>
  </si>
  <si>
    <t>Internal Verification, Team meetings, CPD</t>
  </si>
  <si>
    <t>13 (depending on cover such as sickness, an extra 3 hours per week teaching can be undertaken</t>
  </si>
  <si>
    <t>Admin / course leader duties (if app)</t>
  </si>
  <si>
    <t>24 (this could vary dependent on sickness cover etc / timetable committments</t>
  </si>
  <si>
    <t>144 (as above)</t>
  </si>
  <si>
    <t>36/39</t>
  </si>
  <si>
    <t>Staff numbers by grade and contract type</t>
  </si>
  <si>
    <t xml:space="preserve">All teaching staff combined </t>
  </si>
  <si>
    <t>% of Agency staff (current)</t>
  </si>
  <si>
    <t>% of staff by contract type</t>
  </si>
  <si>
    <t>% all teaching staff combined by contract type</t>
  </si>
  <si>
    <t>\</t>
  </si>
  <si>
    <t xml:space="preserve">Full time:Advanced teaching and training </t>
  </si>
  <si>
    <t xml:space="preserve">Part time (fractional):Advanced teaching and training </t>
  </si>
  <si>
    <t xml:space="preserve">Variable hours with guaranteed minimum:Advanced teaching and training </t>
  </si>
  <si>
    <t xml:space="preserve">Hourly paid:Advanced teaching and training </t>
  </si>
  <si>
    <t xml:space="preserve">Term time only:Advanced teaching and training </t>
  </si>
  <si>
    <t>Full time:Lecturers</t>
  </si>
  <si>
    <t>Part time (fractional):Lecturers</t>
  </si>
  <si>
    <t>Variable hours with guaranteed minimum:Lecturers</t>
  </si>
  <si>
    <t>Hourly paid:Lecturers</t>
  </si>
  <si>
    <t>Term time only:Lecturers</t>
  </si>
  <si>
    <t xml:space="preserve">Full time:Non-lecturer curriculum delivery staff </t>
  </si>
  <si>
    <t xml:space="preserve">Part time (fractional):Non-lecturer curriculum delivery staff </t>
  </si>
  <si>
    <t xml:space="preserve">Variable hours with guaranteed minimum:Non-lecturer curriculum delivery staff </t>
  </si>
  <si>
    <t xml:space="preserve">Hourly paid:Non-lecturer curriculum delivery staff </t>
  </si>
  <si>
    <t xml:space="preserve">Term time only:Non-lecturer curriculum delivery staff </t>
  </si>
  <si>
    <t xml:space="preserve">Full time:Support staff </t>
  </si>
  <si>
    <t xml:space="preserve">Part time (fractional):Support staff </t>
  </si>
  <si>
    <t xml:space="preserve">Variable hours with guaranteed minimum:Support staff </t>
  </si>
  <si>
    <t xml:space="preserve">Hourly paid:Support staff </t>
  </si>
  <si>
    <t xml:space="preserve">Term time only:Support staff </t>
  </si>
  <si>
    <t>Secure contract (full time &amp; part time)</t>
  </si>
  <si>
    <t>% of staff insecure contract</t>
  </si>
  <si>
    <t>Insecure contract (variable hours with guaranteed minimum,  hourly paid,  term time only, agency staff)</t>
  </si>
  <si>
    <t xml:space="preserve">No repsonse to FOI </t>
  </si>
  <si>
    <t xml:space="preserve">Insecurity ranking </t>
  </si>
  <si>
    <t>Herefordshire and Ludlow College (Ex Ludlow College contracts)</t>
  </si>
  <si>
    <t>Institution</t>
  </si>
  <si>
    <t xml:space="preserve">Response to UCU </t>
  </si>
  <si>
    <t>Zero hours contracts reported in 2013</t>
  </si>
  <si>
    <t>The college responded that they use a variety of contracts but are happy to talk to UCU</t>
  </si>
  <si>
    <t>The college did not respond to our letter, or to a follow-up letter</t>
  </si>
  <si>
    <t xml:space="preserve">The college responded positively saying twhile they use variable hours contracts and won't commit to abolishing them, they are trying to reduce them and are happy to talk to UCU about making further progress. </t>
  </si>
  <si>
    <t>The college responded positively saying that it intended to discuss the issue with the local UCU branch</t>
  </si>
  <si>
    <t>The college responded very positively and committed to ending highly precarious contracts by September 2016</t>
  </si>
  <si>
    <t>The college responded positively saying that they had no intention of using zero hours contracts and were happy to conduct a review of their use of insecure contracts with unions.</t>
  </si>
  <si>
    <t xml:space="preserve">The college responded positively saying that it was happy to meet the unions to discuss this. </t>
  </si>
  <si>
    <t xml:space="preserve">The college responded by saying that it does not employ people on zero hours contracts, that 80% of its staff are permanent and the remainder value the flexibility. </t>
  </si>
  <si>
    <t>The college responded negatively and did not engage with the issues.</t>
  </si>
  <si>
    <t>The college responded by saying that it does not employ staff on zero hours contracts and did not engage with the issue of conducting a wider review of its contracts but says it will talk to the union locally.</t>
  </si>
  <si>
    <t>The college responded by saying that it employs 35 staff on variable hours contracts and that they value the flexibility.</t>
  </si>
  <si>
    <t xml:space="preserve">The college responded by saying that it does not employ staff on zero hours contracts and only a small number are on insecure contracts. </t>
  </si>
  <si>
    <t xml:space="preserve">The college responded by saying that it only rarely uses zero hours contracts and that the prospect of a merger means it is difficult to go much further at this point. </t>
  </si>
  <si>
    <t>The college responded negatively and defended the need to maintain a range of flexible contracts.</t>
  </si>
  <si>
    <t>The college responded using a stock reply from the Association of Colleges but indicated that it was open to a local meeting.</t>
  </si>
  <si>
    <t>The college responded by saying that it does not use zero hours contracts but a variety including variable hours contracts, fixed-term contracts and term-time only contracts. It confirmed that it was happy to discuss this with local UCU reps.</t>
  </si>
  <si>
    <t>The college responded without engaging in the issues</t>
  </si>
  <si>
    <t>The college responded positively by saying that it was happy to involve the unions in a review of its use of insecure contracts as part of its merger discussions.</t>
  </si>
  <si>
    <t>The college responded by saying that it needs flexibility in its workforce and was unwilling to review its use of insecure contracts.</t>
  </si>
  <si>
    <t xml:space="preserve">The college responded negatively saying that it did not use zero hours contracts and declined to engage with UCU over casual contracts more widely. </t>
  </si>
  <si>
    <t>The college responded saying that it only employed 30 lecturers on hourly paid contracts and was willing to discuss this locally with UCU</t>
  </si>
  <si>
    <t>the college responded saying that it already emplpoyed 95% of its staff on permanent contracts and had already discussed this locally with UCU.</t>
  </si>
  <si>
    <t>The college has not yet responded</t>
  </si>
  <si>
    <t>The college responded by saying it is attempting to keep its use of flexible labour down but it employs many teachers who run their own businesses and needs to be able to offer them flexible contracts.</t>
  </si>
  <si>
    <t xml:space="preserve">The college responded by saying that it does not use zero hours contracts and that the majority of its staff are permanent but stating that it is willing to discuss this issue with the local UCU branch as part of the merger process it is undergoing. </t>
  </si>
  <si>
    <t>The college responded saying that it preferred fixed-term contracts to casual contracts as these are better for providing high quality but that it is willing to discuss the issue with the local branch.</t>
  </si>
  <si>
    <t>The college responded positively saying that it does not use zero hours contracts, that it has an agreement with the unions alrady to restrict the amount that hours can be varied and that it was happy to discuss this further with the local branch.</t>
  </si>
  <si>
    <t>The college confirmed that it uses variable hours contracts but it did not commit to reviewing this.</t>
  </si>
  <si>
    <t>The college responded saying that it only uses a few variable hours contracts and does not consider this to be a problem.</t>
  </si>
  <si>
    <t xml:space="preserve">The college responded positively saying that it does not use zero hours contracts for teaching staff and was happy to discuss this issue with the local UCU branch. </t>
  </si>
  <si>
    <t>The college responded by saying that it does not use zero hours contracts and that it is already in local talks with UCU reps about hourly paid staff.</t>
  </si>
  <si>
    <t>The college responded positively saying that it was committed  to moving individuals from agency to permanent Hourly paid Lecturer contracts and are also committed to improving the proportion of Hourly paid Lecturers in the organisation, subject to the availability of permanent positions</t>
  </si>
  <si>
    <t xml:space="preserve">The college responded positively to say that it had already moved away from using zero hours contracts. </t>
  </si>
  <si>
    <t>The college responded positively saying that it has already noved 20 agency workers onto directly employed hourly paid contracts as part of its general commitment to tackling casualisation</t>
  </si>
  <si>
    <t>the college confirmed that it uses zero hours contracts and used the Association of Colleges' suggested reply to insist that it needs a range of flexible contracts.</t>
  </si>
  <si>
    <t>The college responded negatively saying that it will continue to operate a range of flexible contracts and that most staff employed on these contracts were happy with them.</t>
  </si>
  <si>
    <t>The college responded by saying that it would put the issue on its local JNC agenda.</t>
  </si>
  <si>
    <t xml:space="preserve">The college responded by saying that it does not use casual contracts. </t>
  </si>
  <si>
    <t xml:space="preserve">The college responded by 'noting our concern' but did not engage with the issues. </t>
  </si>
  <si>
    <t>The college responded by saying that it does use zero hours contracts and other part-time contracts and that staff seem happy with them but that it is willing to discuss this locally.</t>
  </si>
  <si>
    <t>The college responded by saying that uses a variety of contracts and is committed to fairness.</t>
  </si>
  <si>
    <t>The college confirmed that it does use zero hours contracts but did not commit to a review.</t>
  </si>
  <si>
    <t xml:space="preserve">The college responded by providing information about its use of non-permanent contracts but made no commitment to a review. </t>
  </si>
  <si>
    <t xml:space="preserve">The college confirmed that it has a small number of zero hours contracts and is willing to meet the union to discuss this. </t>
  </si>
  <si>
    <t>The college responded by saying that it has worked to convert hourly paid lecturers to more established contracts and is reviewing its use of bank casual staff. It said that it is happy to continue reviewing this as part of its merger process.  bank staff and happy to do so in process of merger</t>
  </si>
  <si>
    <t>The college responded positively saying that it will be reviewing all contracts with view to achieving greater stability as part of its merger with Bromley College and will involve UCU.</t>
  </si>
  <si>
    <t xml:space="preserve">The college confirmed that it uses zero hours contracts and does not intend to stop but that it is willing to talk to UCU about the issue more widely. </t>
  </si>
  <si>
    <t>The college responded positively saying that it does not use zero hours contracts and is happy to raise the issue at a local JNC with a view to a joint statement.</t>
  </si>
  <si>
    <t>The college responded saying that it does use zero hours contracts and that it does not see this is as an issue. It made no commitment to a review during the Area Review process.</t>
  </si>
  <si>
    <t>The college responded saying that it only employs a handful of people on zero hours contracts.</t>
  </si>
  <si>
    <t xml:space="preserve">The college responded saying that it does not use zero hours contracts but sessional lecturer contracts and it made no commitment to discuss or review this. </t>
  </si>
  <si>
    <t xml:space="preserve">The college responded saying that it only uses a few variable hours contracts and that it has been reducing these over the last few years. </t>
  </si>
  <si>
    <t>The college responded saying that it only employs a limited number on insecure contracts and saw no point in a review.</t>
  </si>
  <si>
    <t>The college responded positively saying that it was willing to discuss this issue with UCU locally.</t>
  </si>
  <si>
    <t>The college responded saying that it does not use zero hours contracts but variable hours contracts and made no commitment to a review.</t>
  </si>
  <si>
    <t xml:space="preserve">The college responded saying that it does not use zero hours contracts but part-time and agency workers. While it was happy to discuss this with UCU locally it stressed that it has few resources. </t>
  </si>
  <si>
    <t>The college responded by saying that it uses a variety of variable hours and agency contracts and that it was happy to consult with UCU over this but would not commit to removing them completely.</t>
  </si>
  <si>
    <t>The college responded by saying that it does not use zero hours contracts and would not commit to a wider review of casual contracts while Area Review discussions were ongoing.</t>
  </si>
  <si>
    <t xml:space="preserve">The college responded positively saying that it only employs 35 staff on variable hours contracts and a handful on zero hours contracts and that its veiw was that most valued the flexibility. But it said it was open to reviewing this with UCU locally. </t>
  </si>
  <si>
    <t>The college responded positively saying it was willing to discuss these issues locally.</t>
  </si>
  <si>
    <t>The college responded positively referring to its review of all contracts 'Project Connect' and said that it would involve UCU in all this.</t>
  </si>
  <si>
    <t>The college responded by saying that it uses zero hours and other flexible contracts and that these were important to the college's delivery.</t>
  </si>
  <si>
    <t>The college responded positively, saying that it needs flexible variable hours contracts because many of its teachers are professional musicians, but that it was willing to discuss this issue further at with the union.</t>
  </si>
  <si>
    <t xml:space="preserve">The college responded negatively saying that while it does not use zero hours contracts it does use bank agency staff and is unwilling to review this. </t>
  </si>
  <si>
    <t xml:space="preserve">The college responded positively saying that very few of its teaching staff are on zero hour contracts and they have no plans to increase this. The college said that it currently uses agency staff but was happy to review this with UCU. </t>
  </si>
  <si>
    <t>The college responded to say that it needed the flexibility to use a range of contract types to be 'responsive to student and business needs'.</t>
  </si>
  <si>
    <t xml:space="preserve">The college responded saying that it needed a variety of flexible contracts but it was willing to discuss this locally. </t>
  </si>
  <si>
    <t>The college responded negatively saying that it uses a range of contracts and needs the flexibility.</t>
  </si>
  <si>
    <t xml:space="preserve">The college responded positively saying that they do not use zero hours contracts and were happy to work with UCU to reduce use of casual contracts. </t>
  </si>
  <si>
    <t xml:space="preserve">The college did not engage with the issues but said that these were hard times for FE colleges. </t>
  </si>
  <si>
    <t>The college responded by saying that it does not use zero hours contracts or casual contracts.</t>
  </si>
  <si>
    <t>The college responded by saying that it uses both zero hours contracts and agency contracts and did not engage with the issues.</t>
  </si>
  <si>
    <t xml:space="preserve">The college responded positively saying that it was committed to reducing its use of sessional contracts and working with UCU locally to achieve this. </t>
  </si>
  <si>
    <t>The college made no commitments to review its use of casual contracts</t>
  </si>
  <si>
    <t>The college confirmed that it does use zero hours and other flexible contracts but said it was willing to discuss this locally.</t>
  </si>
  <si>
    <t>The college used the Association of Colleges' stock reply to say that it employs staff on 'a variety of contracts including permanent, fixed term, full time, part time, term time only and variable hours' and did not engage with the issue of reviewing this.</t>
  </si>
  <si>
    <t>The college responded to say that it employs people on a variety of part-time contracts and agency contracts and did not engage with the call for a review.</t>
  </si>
  <si>
    <t>The college responded to say that they do have people on variable hours contracts but claimed that these reduced last year as the college transferred many onto fractional contracts</t>
  </si>
  <si>
    <t>The college claimed not to use zero hours contracts or non-permanent staff</t>
  </si>
  <si>
    <t>The college said that they do use a range of non-permanent contract and that staff were generally happy on them but that they were happy to discuss this locally.</t>
  </si>
  <si>
    <t>The college responded by acknowledging the issue but making no commitment to review or address it.</t>
  </si>
  <si>
    <t>The college responded positively to say that it is committed to moving away from zero hours contracts and non-permanent contracts and will be happy to discuss this with the union via the local JNC once the Area Review is over.</t>
  </si>
  <si>
    <t xml:space="preserve">The college responded to say that it does not employ people on precarious contracts and that it has already consulted with UCU on this issue. </t>
  </si>
  <si>
    <t xml:space="preserve">The college responded to say that it employs very few people on precarious contracts and that it is happy to discuss this with the local union. </t>
  </si>
  <si>
    <t>The college made partial use of the Association of Colleges' stock response and said that it employs staff on a variety of contracts, including 48 sessional lecturers. It sait it was open to discussing this locally.</t>
  </si>
  <si>
    <t>The college responded to say that it notes the union's concerns and is happy to discuss this at the next JNC</t>
  </si>
  <si>
    <t xml:space="preserve">The college responded to say that it does not use zero hours contracts and is happy to discuss its contracts with the branch locally.  </t>
  </si>
  <si>
    <t>The college responded to say that it only employs 8 staff on flexible hours contracts and cannot commit to giving them regualr hours.</t>
  </si>
  <si>
    <t>The college indicated that it was happy to meet local reps to discuss its employment contracts.</t>
  </si>
  <si>
    <t xml:space="preserve">The college responded to say that it does not use zero hours contracts and works hard with the local branch to ensure that people doing regular hours are employed on proper contracts. </t>
  </si>
  <si>
    <t>The college responded positively saying that it noted the union's concern and was happy to meet UCU locally to discuss our issues around precarious contracts.</t>
  </si>
  <si>
    <t>The college responded negatively saying that it does not use zero hours contracts but did not engage with the wider issues.</t>
  </si>
  <si>
    <t>The college responded to say that it had stopped using zero hours contracts but did make some use of agency staff</t>
  </si>
  <si>
    <t>The college responded to say that it used permanent staff wherever possible and agency where necessary. It said that it was happy to meet with local reps.</t>
  </si>
  <si>
    <t>The college made no specific commitments to review its use of casual staff</t>
  </si>
  <si>
    <t xml:space="preserve">Response to UCU letter </t>
  </si>
  <si>
    <t xml:space="preserve">Zero hours contracts reported in 2013 FOI request </t>
  </si>
  <si>
    <t xml:space="preserve">Select your college from the drop down list </t>
  </si>
  <si>
    <t>Reported in response to FOI request July - August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</si>
</sst>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2"/>
      <name val="Calibri"/>
      <family val="2"/>
      <scheme val="minor"/>
    </font>
    <font>
      <sz val="16"/>
      <name val="Calibri"/>
      <family val="2"/>
      <scheme val="minor"/>
    </font>
    <font>
      <b/>
      <sz val="14"/>
      <color rgb="FFFF0000"/>
      <name val="Calibri"/>
      <family val="2"/>
      <scheme val="minor"/>
    </font>
    <font>
      <sz val="16"/>
      <color theme="1"/>
      <name val="Calibri"/>
      <family val="2"/>
      <scheme val="minor"/>
    </font>
    <font>
      <b/>
      <sz val="16"/>
      <color theme="1"/>
      <name val="Calibri"/>
      <family val="2"/>
      <scheme val="minor"/>
    </font>
    <font>
      <sz val="14"/>
      <name val="Calibri"/>
      <family val="2"/>
      <scheme val="minor"/>
    </font>
    <font>
      <sz val="14"/>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24"/>
      <name val="Calibri"/>
      <scheme val="minor"/>
    </font>
    <font>
      <b/>
      <i/>
      <sz val="16"/>
      <name val="Calibri"/>
      <scheme val="minor"/>
    </font>
    <font>
      <sz val="20"/>
      <color theme="0"/>
      <name val="Calibri"/>
      <scheme val="minor"/>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theme="2"/>
        <bgColor indexed="64"/>
      </patternFill>
    </fill>
    <fill>
      <patternFill patternType="solid">
        <fgColor rgb="FF250053"/>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9"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88">
    <xf numFmtId="0" fontId="0" fillId="0" borderId="0" xfId="0"/>
    <xf numFmtId="0" fontId="4" fillId="2" borderId="0" xfId="0" applyFont="1" applyFill="1"/>
    <xf numFmtId="0" fontId="5" fillId="2" borderId="0" xfId="0" applyFont="1" applyFill="1"/>
    <xf numFmtId="0" fontId="4" fillId="2" borderId="0" xfId="0" applyFont="1" applyFill="1" applyBorder="1"/>
    <xf numFmtId="0" fontId="8" fillId="2" borderId="0" xfId="0" applyFont="1" applyFill="1" applyBorder="1"/>
    <xf numFmtId="0" fontId="9" fillId="2" borderId="0" xfId="0" applyFont="1" applyFill="1"/>
    <xf numFmtId="0" fontId="10" fillId="3" borderId="4" xfId="0" applyFont="1" applyFill="1" applyBorder="1" applyAlignment="1">
      <alignment vertical="center" wrapText="1"/>
    </xf>
    <xf numFmtId="0" fontId="7" fillId="2" borderId="4" xfId="0" applyFont="1" applyFill="1" applyBorder="1" applyAlignment="1">
      <alignment wrapText="1"/>
    </xf>
    <xf numFmtId="0" fontId="7" fillId="2" borderId="4" xfId="0" applyFont="1" applyFill="1" applyBorder="1"/>
    <xf numFmtId="1" fontId="7" fillId="0" borderId="4" xfId="0" applyNumberFormat="1" applyFont="1" applyFill="1" applyBorder="1"/>
    <xf numFmtId="0" fontId="7" fillId="2" borderId="0" xfId="0" applyFont="1" applyFill="1" applyBorder="1"/>
    <xf numFmtId="1" fontId="7" fillId="2" borderId="0" xfId="0" applyNumberFormat="1" applyFont="1" applyFill="1" applyBorder="1"/>
    <xf numFmtId="0" fontId="9" fillId="2" borderId="0" xfId="0" applyFont="1" applyFill="1" applyBorder="1"/>
    <xf numFmtId="0" fontId="11" fillId="2" borderId="0" xfId="0" applyFont="1" applyFill="1" applyBorder="1"/>
    <xf numFmtId="1" fontId="11" fillId="2" borderId="0" xfId="0" applyNumberFormat="1" applyFont="1" applyFill="1" applyBorder="1"/>
    <xf numFmtId="0" fontId="12" fillId="2" borderId="0" xfId="0" applyFont="1" applyFill="1" applyBorder="1"/>
    <xf numFmtId="0" fontId="12" fillId="2" borderId="0" xfId="0" applyFont="1" applyFill="1"/>
    <xf numFmtId="0" fontId="0" fillId="0" borderId="0" xfId="0" applyFill="1"/>
    <xf numFmtId="0" fontId="4" fillId="0" borderId="0" xfId="0" applyFont="1" applyFill="1"/>
    <xf numFmtId="0" fontId="7" fillId="2" borderId="0" xfId="0" applyFont="1" applyFill="1" applyBorder="1" applyAlignment="1">
      <alignment wrapText="1"/>
    </xf>
    <xf numFmtId="0" fontId="7" fillId="2" borderId="0" xfId="0" applyFont="1" applyFill="1" applyBorder="1" applyAlignment="1">
      <alignment wrapText="1"/>
    </xf>
    <xf numFmtId="164" fontId="7" fillId="2" borderId="0" xfId="0" applyNumberFormat="1" applyFont="1" applyFill="1" applyBorder="1"/>
    <xf numFmtId="1" fontId="7" fillId="2" borderId="4" xfId="0" applyNumberFormat="1" applyFont="1" applyFill="1" applyBorder="1"/>
    <xf numFmtId="0" fontId="9" fillId="2" borderId="0" xfId="0" applyFont="1" applyFill="1" applyBorder="1" applyAlignment="1">
      <alignment horizontal="center" wrapText="1"/>
    </xf>
    <xf numFmtId="1" fontId="7" fillId="2" borderId="0" xfId="0" applyNumberFormat="1" applyFont="1" applyFill="1" applyBorder="1" applyAlignment="1">
      <alignment horizontal="right"/>
    </xf>
    <xf numFmtId="165" fontId="7" fillId="0" borderId="4" xfId="1" applyNumberFormat="1" applyFont="1" applyFill="1" applyBorder="1"/>
    <xf numFmtId="1" fontId="7" fillId="2" borderId="0" xfId="0" applyNumberFormat="1" applyFont="1" applyFill="1" applyBorder="1" applyAlignment="1"/>
    <xf numFmtId="165" fontId="7" fillId="2" borderId="4" xfId="1" applyNumberFormat="1" applyFont="1" applyFill="1" applyBorder="1"/>
    <xf numFmtId="0" fontId="0" fillId="0" borderId="4" xfId="0" applyBorder="1" applyAlignment="1"/>
    <xf numFmtId="0" fontId="8" fillId="2" borderId="0" xfId="0" applyFont="1" applyFill="1" applyBorder="1" applyAlignment="1"/>
    <xf numFmtId="0" fontId="0" fillId="0" borderId="0" xfId="0" applyAlignment="1">
      <alignment wrapText="1"/>
    </xf>
    <xf numFmtId="165" fontId="0" fillId="0" borderId="0" xfId="1" applyNumberFormat="1" applyFont="1"/>
    <xf numFmtId="0" fontId="0" fillId="2" borderId="0" xfId="0" applyFill="1"/>
    <xf numFmtId="0" fontId="0" fillId="0" borderId="0" xfId="0" applyFill="1" applyAlignment="1">
      <alignment wrapText="1"/>
    </xf>
    <xf numFmtId="0" fontId="3" fillId="0" borderId="0" xfId="0" applyFont="1"/>
    <xf numFmtId="0" fontId="3" fillId="0" borderId="10" xfId="0" applyFont="1" applyBorder="1" applyAlignment="1">
      <alignment wrapText="1"/>
    </xf>
    <xf numFmtId="0" fontId="3" fillId="0" borderId="11" xfId="0" applyFont="1" applyBorder="1" applyAlignment="1">
      <alignment wrapText="1"/>
    </xf>
    <xf numFmtId="0" fontId="3" fillId="0" borderId="8" xfId="0" applyFont="1" applyBorder="1" applyAlignment="1">
      <alignment wrapText="1"/>
    </xf>
    <xf numFmtId="0" fontId="0" fillId="0" borderId="4" xfId="0" applyBorder="1"/>
    <xf numFmtId="0" fontId="13" fillId="2" borderId="0" xfId="0" applyFont="1" applyFill="1" applyBorder="1"/>
    <xf numFmtId="0" fontId="2" fillId="2" borderId="0" xfId="0" applyFont="1" applyFill="1"/>
    <xf numFmtId="0" fontId="0" fillId="2" borderId="0" xfId="0" applyFont="1" applyFill="1"/>
    <xf numFmtId="0" fontId="3" fillId="2" borderId="0" xfId="0" applyFont="1" applyFill="1"/>
    <xf numFmtId="0" fontId="3" fillId="4" borderId="4" xfId="0" applyFont="1" applyFill="1" applyBorder="1"/>
    <xf numFmtId="0" fontId="9" fillId="2" borderId="4" xfId="0" applyFont="1" applyFill="1" applyBorder="1"/>
    <xf numFmtId="0" fontId="0" fillId="0" borderId="3" xfId="0" applyBorder="1" applyAlignment="1">
      <alignment wrapText="1"/>
    </xf>
    <xf numFmtId="0" fontId="0" fillId="0" borderId="4" xfId="0" applyBorder="1" applyAlignment="1">
      <alignment wrapText="1"/>
    </xf>
    <xf numFmtId="165" fontId="0" fillId="0" borderId="1" xfId="1" applyNumberFormat="1" applyFont="1"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12" xfId="0" applyBorder="1" applyAlignment="1">
      <alignment wrapText="1"/>
    </xf>
    <xf numFmtId="165" fontId="0" fillId="0" borderId="5" xfId="1" applyNumberFormat="1" applyFont="1" applyBorder="1" applyAlignment="1">
      <alignment wrapText="1"/>
    </xf>
    <xf numFmtId="0" fontId="9" fillId="2"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0" fillId="3" borderId="5" xfId="0" applyFont="1" applyFill="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7" fillId="2" borderId="1" xfId="0" applyFont="1" applyFill="1" applyBorder="1" applyAlignment="1">
      <alignment wrapText="1"/>
    </xf>
    <xf numFmtId="0" fontId="9" fillId="0" borderId="3" xfId="0" applyFont="1" applyBorder="1" applyAlignment="1">
      <alignment wrapText="1"/>
    </xf>
    <xf numFmtId="165" fontId="7" fillId="0" borderId="4" xfId="1" applyNumberFormat="1" applyFont="1" applyFill="1" applyBorder="1" applyAlignment="1"/>
    <xf numFmtId="165" fontId="0" fillId="0" borderId="4" xfId="1" applyNumberFormat="1" applyFont="1" applyBorder="1" applyAlignment="1"/>
    <xf numFmtId="1" fontId="7" fillId="0" borderId="4" xfId="0" applyNumberFormat="1" applyFont="1" applyFill="1" applyBorder="1" applyAlignment="1"/>
    <xf numFmtId="0" fontId="0" fillId="0" borderId="4" xfId="0" applyBorder="1" applyAlignment="1"/>
    <xf numFmtId="0" fontId="10" fillId="3" borderId="1" xfId="0" applyFont="1" applyFill="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2" borderId="0" xfId="0" applyFont="1" applyFill="1" applyBorder="1" applyAlignment="1">
      <alignment vertical="top" wrapText="1"/>
    </xf>
    <xf numFmtId="0" fontId="9" fillId="2" borderId="0" xfId="0" applyFont="1" applyFill="1" applyBorder="1" applyAlignment="1"/>
    <xf numFmtId="1" fontId="7" fillId="2" borderId="0" xfId="0" applyNumberFormat="1" applyFont="1" applyFill="1" applyBorder="1" applyAlignment="1">
      <alignment horizontal="right"/>
    </xf>
    <xf numFmtId="0" fontId="9" fillId="2" borderId="0" xfId="0" applyFont="1" applyFill="1" applyBorder="1" applyAlignment="1">
      <alignment horizontal="right"/>
    </xf>
    <xf numFmtId="1" fontId="7" fillId="2" borderId="0" xfId="0" applyNumberFormat="1" applyFont="1" applyFill="1" applyBorder="1" applyAlignment="1"/>
    <xf numFmtId="0" fontId="10" fillId="2" borderId="0" xfId="0" applyFont="1" applyFill="1" applyBorder="1" applyAlignment="1">
      <alignment vertical="center" wrapText="1"/>
    </xf>
    <xf numFmtId="0" fontId="7" fillId="2" borderId="0" xfId="0" applyFont="1" applyFill="1" applyBorder="1" applyAlignment="1">
      <alignment wrapText="1"/>
    </xf>
    <xf numFmtId="0" fontId="9" fillId="2" borderId="0" xfId="0" applyFont="1" applyFill="1" applyBorder="1" applyAlignment="1">
      <alignment wrapText="1"/>
    </xf>
    <xf numFmtId="164" fontId="7" fillId="2" borderId="0" xfId="0" applyNumberFormat="1" applyFont="1" applyFill="1" applyBorder="1" applyAlignment="1"/>
    <xf numFmtId="0" fontId="10" fillId="2" borderId="0" xfId="0" applyFont="1" applyFill="1" applyBorder="1" applyAlignment="1">
      <alignment horizontal="center" wrapText="1"/>
    </xf>
    <xf numFmtId="0" fontId="9" fillId="2" borderId="0" xfId="0" applyFont="1" applyFill="1" applyBorder="1" applyAlignment="1">
      <alignment horizontal="center" wrapText="1"/>
    </xf>
    <xf numFmtId="0" fontId="9" fillId="0" borderId="0" xfId="0" applyFont="1" applyBorder="1" applyAlignment="1">
      <alignment vertical="top" wrapText="1"/>
    </xf>
    <xf numFmtId="0" fontId="4" fillId="2" borderId="0" xfId="0" applyFont="1" applyFill="1" applyBorder="1" applyAlignment="1"/>
    <xf numFmtId="0" fontId="6" fillId="2" borderId="0" xfId="0" applyFont="1" applyFill="1" applyAlignment="1"/>
    <xf numFmtId="0" fontId="16" fillId="2" borderId="0" xfId="0" applyFont="1" applyFill="1" applyAlignment="1"/>
    <xf numFmtId="0" fontId="12" fillId="2" borderId="0" xfId="0" applyFont="1" applyFill="1" applyBorder="1" applyAlignment="1"/>
    <xf numFmtId="0" fontId="17" fillId="2" borderId="0" xfId="0" applyFont="1" applyFill="1" applyBorder="1"/>
    <xf numFmtId="0" fontId="18" fillId="5" borderId="4" xfId="0" applyFont="1" applyFill="1" applyBorder="1" applyAlignment="1">
      <alignment vertical="center" wrapText="1"/>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Percent" xfId="1" builtinId="5"/>
  </cellStyles>
  <dxfs count="15">
    <dxf>
      <font>
        <color theme="0"/>
      </font>
    </dxf>
    <dxf>
      <font>
        <color theme="0"/>
      </font>
    </dxf>
    <dxf>
      <font>
        <color theme="0"/>
      </font>
    </dxf>
    <dxf>
      <font>
        <color theme="0"/>
      </font>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0.0%"/>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24159</xdr:colOff>
      <xdr:row>1</xdr:row>
      <xdr:rowOff>130779</xdr:rowOff>
    </xdr:from>
    <xdr:to>
      <xdr:col>8</xdr:col>
      <xdr:colOff>1983712</xdr:colOff>
      <xdr:row>4</xdr:row>
      <xdr:rowOff>317501</xdr:rowOff>
    </xdr:to>
    <xdr:pic>
      <xdr:nvPicPr>
        <xdr:cNvPr id="2" name="Picture 1"/>
        <xdr:cNvPicPr>
          <a:picLocks noChangeAspect="1"/>
        </xdr:cNvPicPr>
      </xdr:nvPicPr>
      <xdr:blipFill>
        <a:blip xmlns:r="http://schemas.openxmlformats.org/officeDocument/2006/relationships" r:embed="rId1"/>
        <a:stretch>
          <a:fillRect/>
        </a:stretch>
      </xdr:blipFill>
      <xdr:spPr>
        <a:xfrm>
          <a:off x="9692034" y="130779"/>
          <a:ext cx="2800928" cy="1012222"/>
        </a:xfrm>
        <a:prstGeom prst="rect">
          <a:avLst/>
        </a:prstGeom>
      </xdr:spPr>
    </xdr:pic>
    <xdr:clientData/>
  </xdr:twoCellAnchor>
</xdr:wsDr>
</file>

<file path=xl/tables/table1.xml><?xml version="1.0" encoding="utf-8"?>
<table xmlns="http://schemas.openxmlformats.org/spreadsheetml/2006/main" id="1" name="Table1" displayName="Table1" ref="A1:F257" totalsRowShown="0" headerRowDxfId="14" dataDxfId="12" headerRowBorderDxfId="13" tableBorderDxfId="11" totalsRowBorderDxfId="10">
  <tableColumns count="6">
    <tableColumn id="1" name="Insecurity ranking " dataDxfId="9"/>
    <tableColumn id="2" name="College " dataDxfId="8"/>
    <tableColumn id="3" name="Secure contract (full time &amp; part time)" dataDxfId="7"/>
    <tableColumn id="4" name="Insecure contract (variable hours with guaranteed minimum,  hourly paid,  term time only, agency staff)" dataDxfId="6"/>
    <tableColumn id="5" name="% of staff insecure contract" dataDxfId="5" dataCellStyle="Percent"/>
    <tableColumn id="6" name="Response to UCU letter " dataDxfId="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J618"/>
  <sheetViews>
    <sheetView showGridLines="0" showRowColHeaders="0" topLeftCell="A33" zoomScale="80" zoomScaleNormal="80" zoomScalePageLayoutView="80" workbookViewId="0">
      <selection activeCell="K1" sqref="K1:P1"/>
    </sheetView>
  </sheetViews>
  <sheetFormatPr baseColWidth="10" defaultColWidth="0" defaultRowHeight="15" zeroHeight="1" x14ac:dyDescent="0"/>
  <cols>
    <col min="1" max="1" width="2.33203125" style="18" customWidth="1"/>
    <col min="2" max="2" width="66.5" style="18" customWidth="1"/>
    <col min="3" max="3" width="20.83203125" style="18" customWidth="1"/>
    <col min="4" max="4" width="14.83203125" style="18" customWidth="1"/>
    <col min="5" max="5" width="13" style="18" customWidth="1"/>
    <col min="6" max="6" width="9.5" style="18" customWidth="1"/>
    <col min="7" max="7" width="6.33203125" style="18" customWidth="1"/>
    <col min="8" max="8" width="4.83203125" style="18" customWidth="1"/>
    <col min="9" max="9" width="28.1640625" style="18" customWidth="1"/>
    <col min="10" max="10" width="19.1640625" style="18" customWidth="1"/>
    <col min="11" max="11" width="14.33203125" style="18" hidden="1" customWidth="1"/>
    <col min="12" max="12" width="14.83203125" style="18" hidden="1" customWidth="1"/>
    <col min="13" max="13" width="12.5" style="18" hidden="1" customWidth="1"/>
    <col min="14" max="14" width="6.5" style="18" hidden="1" customWidth="1"/>
    <col min="15" max="15" width="9.1640625" style="18" hidden="1" customWidth="1"/>
    <col min="16" max="16" width="9.33203125" style="18" hidden="1" customWidth="1"/>
    <col min="17" max="86" width="9.1640625" style="18" hidden="1" customWidth="1"/>
    <col min="87" max="87" width="219.33203125" style="18" hidden="1" customWidth="1"/>
    <col min="88" max="16384" width="9.1640625" style="18" hidden="1"/>
  </cols>
  <sheetData>
    <row r="1" spans="2:17"/>
    <row r="2" spans="2:17" ht="30">
      <c r="B2" s="84" t="s">
        <v>462</v>
      </c>
    </row>
    <row r="3" spans="2:17" ht="18">
      <c r="B3" s="85" t="s">
        <v>595</v>
      </c>
    </row>
    <row r="4" spans="2:17" ht="18">
      <c r="B4" s="85"/>
    </row>
    <row r="5" spans="2:17" s="1" customFormat="1" ht="28">
      <c r="B5" s="86" t="s">
        <v>594</v>
      </c>
      <c r="D5" s="83"/>
      <c r="E5" s="83"/>
      <c r="F5" s="83"/>
      <c r="G5" s="83"/>
      <c r="H5" s="2"/>
      <c r="I5" s="2"/>
      <c r="J5" s="2"/>
      <c r="Q5" s="1" t="s">
        <v>467</v>
      </c>
    </row>
    <row r="6" spans="2:17" s="1" customFormat="1">
      <c r="D6" s="3"/>
      <c r="E6" s="3"/>
      <c r="F6" s="3"/>
      <c r="G6" s="3"/>
    </row>
    <row r="7" spans="2:17" s="1" customFormat="1" ht="25">
      <c r="B7" s="87" t="s">
        <v>128</v>
      </c>
      <c r="C7" s="29">
        <f>VLOOKUP($B$7,$A$50:$CD$318, 72, FALSE)</f>
        <v>0</v>
      </c>
      <c r="E7" s="82"/>
      <c r="F7" s="82"/>
      <c r="G7" s="3"/>
    </row>
    <row r="8" spans="2:17" s="1" customFormat="1" ht="18">
      <c r="B8" s="29"/>
      <c r="C8" s="29"/>
      <c r="D8" s="3"/>
      <c r="F8" s="3"/>
      <c r="G8" s="3"/>
    </row>
    <row r="9" spans="2:17" s="1" customFormat="1" ht="18">
      <c r="B9" s="3" t="s">
        <v>592</v>
      </c>
      <c r="C9" s="29"/>
      <c r="D9" s="3"/>
      <c r="F9" s="3"/>
      <c r="G9" s="3"/>
    </row>
    <row r="10" spans="2:17" s="1" customFormat="1">
      <c r="B10" s="70" t="str">
        <f>VLOOKUP(B7, CH49:CK304, 2, FALSE)</f>
        <v>The college has not yet responded</v>
      </c>
      <c r="C10" s="81"/>
      <c r="D10" s="81"/>
      <c r="E10" s="81"/>
      <c r="F10" s="81"/>
      <c r="G10" s="81"/>
      <c r="H10" s="81"/>
      <c r="I10" s="81"/>
    </row>
    <row r="11" spans="2:17" s="1" customFormat="1">
      <c r="B11" s="81"/>
      <c r="C11" s="81"/>
      <c r="D11" s="81"/>
      <c r="E11" s="81"/>
      <c r="F11" s="81"/>
      <c r="G11" s="81"/>
      <c r="H11" s="81"/>
      <c r="I11" s="81"/>
    </row>
    <row r="12" spans="2:17" s="1" customFormat="1">
      <c r="B12" s="81"/>
      <c r="C12" s="81"/>
      <c r="D12" s="81"/>
      <c r="E12" s="81"/>
      <c r="F12" s="81"/>
      <c r="G12" s="81"/>
      <c r="H12" s="81"/>
      <c r="I12" s="81"/>
    </row>
    <row r="13" spans="2:17" s="1" customFormat="1" ht="18">
      <c r="D13" s="3"/>
      <c r="E13" s="4"/>
      <c r="F13" s="3"/>
      <c r="G13" s="3"/>
    </row>
    <row r="14" spans="2:17" s="1" customFormat="1" ht="20">
      <c r="B14" s="5"/>
      <c r="C14" s="67" t="s">
        <v>0</v>
      </c>
      <c r="D14" s="68"/>
      <c r="E14" s="68"/>
      <c r="F14" s="68"/>
      <c r="G14" s="69"/>
      <c r="H14" s="5"/>
      <c r="I14" s="12"/>
      <c r="J14" s="79"/>
      <c r="K14" s="80"/>
      <c r="L14" s="80"/>
      <c r="M14" s="80"/>
      <c r="N14" s="80"/>
      <c r="O14" s="5"/>
      <c r="P14" s="5"/>
    </row>
    <row r="15" spans="2:17" s="1" customFormat="1" ht="20">
      <c r="B15" s="5"/>
      <c r="C15" s="67" t="s">
        <v>1</v>
      </c>
      <c r="D15" s="68"/>
      <c r="E15" s="68"/>
      <c r="F15" s="68"/>
      <c r="G15" s="69"/>
      <c r="H15" s="5"/>
      <c r="I15" s="12"/>
      <c r="J15" s="79"/>
      <c r="K15" s="80"/>
      <c r="L15" s="80"/>
      <c r="M15" s="80"/>
      <c r="N15" s="80"/>
      <c r="O15" s="5"/>
      <c r="P15" s="5"/>
    </row>
    <row r="16" spans="2:17" s="1" customFormat="1" ht="79.5" customHeight="1">
      <c r="B16" s="6" t="s">
        <v>2</v>
      </c>
      <c r="C16" s="7" t="s">
        <v>3</v>
      </c>
      <c r="D16" s="7" t="s">
        <v>4</v>
      </c>
      <c r="E16" s="7" t="s">
        <v>5</v>
      </c>
      <c r="F16" s="61" t="s">
        <v>6</v>
      </c>
      <c r="G16" s="62"/>
      <c r="H16" s="5"/>
      <c r="I16" s="6" t="s">
        <v>463</v>
      </c>
      <c r="J16" s="19"/>
      <c r="K16" s="19"/>
      <c r="L16" s="19"/>
      <c r="M16" s="76"/>
      <c r="N16" s="77"/>
      <c r="O16" s="5"/>
      <c r="P16" s="5"/>
    </row>
    <row r="17" spans="1:16" s="1" customFormat="1" ht="20">
      <c r="B17" s="8" t="s">
        <v>7</v>
      </c>
      <c r="C17" s="9">
        <f>VLOOKUP($B$7,$A$50:$CD$318, 2, FALSE)</f>
        <v>26</v>
      </c>
      <c r="D17" s="9">
        <f>VLOOKUP($B$7,$A$50:$CD$318, 7, FALSE)</f>
        <v>37</v>
      </c>
      <c r="E17" s="9">
        <f>VLOOKUP($B$7,$A$50:$CD$318,12, FALSE)</f>
        <v>107</v>
      </c>
      <c r="F17" s="65">
        <f>VLOOKUP($B$7,$A$50:$CD$318, 17, FALSE)</f>
        <v>13</v>
      </c>
      <c r="G17" s="66"/>
      <c r="I17" s="22">
        <f>SUM(D17:F17)</f>
        <v>157</v>
      </c>
      <c r="K17" s="11"/>
      <c r="L17" s="74"/>
      <c r="M17" s="71"/>
      <c r="N17" s="5"/>
      <c r="O17" s="5"/>
    </row>
    <row r="18" spans="1:16" s="1" customFormat="1" ht="20">
      <c r="B18" s="8" t="s">
        <v>8</v>
      </c>
      <c r="C18" s="9">
        <f>VLOOKUP($B$7,$A$50:$CD$318, 3, FALSE)</f>
        <v>3</v>
      </c>
      <c r="D18" s="9">
        <f>VLOOKUP($B$7,$A$50:$CD$318, 8, FALSE)</f>
        <v>22</v>
      </c>
      <c r="E18" s="9">
        <f>VLOOKUP($B$7,$A$50:$CD$318, 13, FALSE)</f>
        <v>308</v>
      </c>
      <c r="F18" s="65">
        <f>VLOOKUP($B$7,$A$50:$CD$318, 18, FALSE)</f>
        <v>42</v>
      </c>
      <c r="G18" s="66"/>
      <c r="I18" s="22">
        <f>SUM(D18:F18)</f>
        <v>372</v>
      </c>
      <c r="K18" s="21"/>
      <c r="L18" s="78"/>
      <c r="M18" s="71"/>
      <c r="N18" s="5"/>
      <c r="O18" s="5"/>
    </row>
    <row r="19" spans="1:16" s="1" customFormat="1" ht="20">
      <c r="B19" s="8" t="s">
        <v>9</v>
      </c>
      <c r="C19" s="9">
        <f>VLOOKUP($B$7,$A$50:$CD$318, 4, FALSE)</f>
        <v>0</v>
      </c>
      <c r="D19" s="9">
        <f>VLOOKUP($B$7,$A$50:$CD$318, 9, FALSE)</f>
        <v>0</v>
      </c>
      <c r="E19" s="9">
        <f>VLOOKUP($B$7,$A$50:$CD$318, 14, FALSE)</f>
        <v>0</v>
      </c>
      <c r="F19" s="65">
        <f>VLOOKUP($B$7,$A$50:$CD$318, 19, FALSE)</f>
        <v>0</v>
      </c>
      <c r="G19" s="66"/>
      <c r="I19" s="22">
        <f>SUM(D19:F19)</f>
        <v>0</v>
      </c>
      <c r="K19" s="21"/>
      <c r="L19" s="78"/>
      <c r="M19" s="71"/>
      <c r="N19" s="5"/>
      <c r="O19" s="5"/>
    </row>
    <row r="20" spans="1:16" s="1" customFormat="1" ht="20">
      <c r="B20" s="8" t="s">
        <v>10</v>
      </c>
      <c r="C20" s="9">
        <f>VLOOKUP($B$7,$A$50:$CD$318, 5, FALSE)</f>
        <v>0</v>
      </c>
      <c r="D20" s="9">
        <f>VLOOKUP($B$7,$A$50:$CD$318, 10, FALSE)</f>
        <v>0</v>
      </c>
      <c r="E20" s="9">
        <f>VLOOKUP($B$7,$A$50:$CD$318, 15, FALSE)</f>
        <v>192</v>
      </c>
      <c r="F20" s="65">
        <f>VLOOKUP($B$7,$A$50:$CD$318, 20, FALSE)</f>
        <v>36</v>
      </c>
      <c r="G20" s="66"/>
      <c r="I20" s="22">
        <f>SUM(D20:F20)</f>
        <v>228</v>
      </c>
      <c r="K20" s="21"/>
      <c r="L20" s="78"/>
      <c r="M20" s="71"/>
      <c r="N20" s="5"/>
      <c r="O20" s="5"/>
    </row>
    <row r="21" spans="1:16" s="1" customFormat="1" ht="20">
      <c r="B21" s="8" t="s">
        <v>11</v>
      </c>
      <c r="C21" s="9">
        <f>VLOOKUP($B$7,$A$50:$CD$318, 6, FALSE)</f>
        <v>0</v>
      </c>
      <c r="D21" s="9">
        <f>VLOOKUP($B$7,$A$50:$CD$318, 11, FALSE)</f>
        <v>0</v>
      </c>
      <c r="E21" s="9">
        <f>VLOOKUP($B$7,$A$50:$CD$318, 16, FALSE)</f>
        <v>0</v>
      </c>
      <c r="F21" s="65">
        <f>VLOOKUP($B$7,$A$50:$CD$318, 21, FALSE)</f>
        <v>9</v>
      </c>
      <c r="G21" s="66"/>
      <c r="I21" s="22">
        <f>SUM(D21:F21)</f>
        <v>9</v>
      </c>
      <c r="K21" s="21"/>
      <c r="L21" s="78"/>
      <c r="M21" s="71"/>
      <c r="N21" s="5"/>
      <c r="O21" s="5"/>
    </row>
    <row r="22" spans="1:16" s="1" customFormat="1" ht="20">
      <c r="A22" s="3"/>
      <c r="B22" s="10"/>
      <c r="C22" s="11"/>
      <c r="D22" s="11"/>
      <c r="E22" s="11"/>
      <c r="F22" s="26"/>
      <c r="I22" s="10"/>
      <c r="K22" s="11"/>
      <c r="L22" s="11"/>
      <c r="M22" s="11"/>
      <c r="N22" s="5"/>
      <c r="O22" s="5"/>
    </row>
    <row r="23" spans="1:16" s="1" customFormat="1" ht="20">
      <c r="B23" s="8" t="s">
        <v>12</v>
      </c>
      <c r="C23" s="9">
        <f>VLOOKUP($B$7,$A$50:$CD$318, 52, FALSE)</f>
        <v>0</v>
      </c>
      <c r="D23" s="9">
        <f>VLOOKUP($B$7,$A$50:$CD$318, 54, FALSE)</f>
        <v>1</v>
      </c>
      <c r="E23" s="9">
        <f>VLOOKUP($B$7,$A$50:$CD$318, 56, FALSE)</f>
        <v>0</v>
      </c>
      <c r="F23" s="65">
        <f>VLOOKUP($B$7,$A$50:$CD$318, 58, FALSE)</f>
        <v>0</v>
      </c>
      <c r="G23" s="66"/>
      <c r="I23" s="22">
        <f>SUM(D23:F23)</f>
        <v>1</v>
      </c>
      <c r="K23" s="21"/>
      <c r="L23" s="78"/>
      <c r="M23" s="71"/>
      <c r="N23" s="5"/>
      <c r="O23" s="5"/>
    </row>
    <row r="24" spans="1:16" s="1" customFormat="1" ht="15.75" customHeight="1">
      <c r="B24" s="5"/>
      <c r="C24" s="5"/>
      <c r="D24" s="5"/>
      <c r="E24" s="5"/>
      <c r="F24" s="5"/>
      <c r="G24" s="5"/>
      <c r="H24" s="5"/>
      <c r="I24" s="5"/>
      <c r="J24" s="5"/>
      <c r="K24" s="5"/>
      <c r="L24" s="5"/>
      <c r="M24" s="5"/>
      <c r="N24" s="5"/>
      <c r="O24" s="5"/>
      <c r="P24" s="5"/>
    </row>
    <row r="25" spans="1:16" s="1" customFormat="1" ht="20">
      <c r="B25" s="5"/>
      <c r="C25" s="12"/>
      <c r="D25" s="12"/>
      <c r="E25" s="12"/>
      <c r="F25" s="12"/>
      <c r="G25" s="12"/>
      <c r="H25" s="5"/>
      <c r="I25" s="5"/>
      <c r="J25" s="5"/>
      <c r="K25" s="5"/>
      <c r="L25" s="5"/>
      <c r="M25" s="5"/>
      <c r="N25" s="5"/>
      <c r="O25" s="5"/>
      <c r="P25" s="5"/>
    </row>
    <row r="26" spans="1:16" s="1" customFormat="1" ht="20">
      <c r="B26" s="5"/>
      <c r="C26" s="55" t="s">
        <v>465</v>
      </c>
      <c r="D26" s="56"/>
      <c r="E26" s="56"/>
      <c r="F26" s="56"/>
      <c r="G26" s="57"/>
      <c r="H26" s="5"/>
      <c r="I26" s="12"/>
      <c r="J26" s="5"/>
      <c r="K26" s="5"/>
      <c r="L26" s="5"/>
      <c r="M26" s="5"/>
      <c r="N26" s="5"/>
      <c r="O26" s="5"/>
      <c r="P26" s="5"/>
    </row>
    <row r="27" spans="1:16" s="1" customFormat="1" ht="20">
      <c r="B27" s="5"/>
      <c r="C27" s="58"/>
      <c r="D27" s="59"/>
      <c r="E27" s="59"/>
      <c r="F27" s="59"/>
      <c r="G27" s="60"/>
      <c r="H27" s="5"/>
      <c r="I27" s="12"/>
      <c r="J27" s="5"/>
      <c r="K27" s="5"/>
      <c r="L27" s="5" t="s">
        <v>13</v>
      </c>
      <c r="M27" s="5"/>
      <c r="N27" s="5"/>
      <c r="O27" s="5"/>
      <c r="P27" s="5"/>
    </row>
    <row r="28" spans="1:16" s="1" customFormat="1" ht="105.75" customHeight="1">
      <c r="B28" s="6" t="s">
        <v>2</v>
      </c>
      <c r="C28" s="7" t="s">
        <v>3</v>
      </c>
      <c r="D28" s="7" t="s">
        <v>4</v>
      </c>
      <c r="E28" s="7" t="s">
        <v>5</v>
      </c>
      <c r="F28" s="61" t="s">
        <v>6</v>
      </c>
      <c r="G28" s="62"/>
      <c r="H28" s="5"/>
      <c r="I28" s="6" t="s">
        <v>466</v>
      </c>
      <c r="J28" s="5"/>
      <c r="K28" s="5"/>
      <c r="L28" s="5"/>
      <c r="M28" s="5"/>
      <c r="N28" s="5"/>
      <c r="O28" s="5"/>
      <c r="P28" s="5"/>
    </row>
    <row r="29" spans="1:16" s="1" customFormat="1" ht="20">
      <c r="B29" s="8" t="s">
        <v>7</v>
      </c>
      <c r="C29" s="25">
        <f>C17/(SUM($C$17:$C$21))</f>
        <v>0.89655172413793105</v>
      </c>
      <c r="D29" s="25">
        <f>D17/(SUM($D$17:$D$21))</f>
        <v>0.6271186440677966</v>
      </c>
      <c r="E29" s="25">
        <f>E17/(SUM($E$17:$E$21))</f>
        <v>0.17627677100494235</v>
      </c>
      <c r="F29" s="63">
        <f>F17/(SUM($F$17:$F$21))</f>
        <v>0.13</v>
      </c>
      <c r="G29" s="64" t="e">
        <f>#REF!/(SUM($C$17:$C$21))</f>
        <v>#REF!</v>
      </c>
      <c r="H29" s="5"/>
      <c r="I29" s="27">
        <f>I17/(SUM($I$17:$I$23))</f>
        <v>0.2046936114732725</v>
      </c>
      <c r="J29" s="5"/>
      <c r="K29" s="5"/>
      <c r="L29" s="5"/>
      <c r="M29" s="5"/>
      <c r="N29" s="5"/>
      <c r="O29" s="5"/>
      <c r="P29" s="5"/>
    </row>
    <row r="30" spans="1:16" s="1" customFormat="1" ht="20">
      <c r="B30" s="8" t="s">
        <v>8</v>
      </c>
      <c r="C30" s="25">
        <f>C18/(SUM($C$17:$C$21))</f>
        <v>0.10344827586206896</v>
      </c>
      <c r="D30" s="25">
        <f t="shared" ref="D30:D33" si="0">D18/(SUM($D$17:$D$21))</f>
        <v>0.3728813559322034</v>
      </c>
      <c r="E30" s="25">
        <f t="shared" ref="E30:E33" si="1">E18/(SUM($E$17:$E$21))</f>
        <v>0.5074135090609555</v>
      </c>
      <c r="F30" s="63">
        <f t="shared" ref="F30:F33" si="2">F18/(SUM($F$17:$F$21))</f>
        <v>0.42</v>
      </c>
      <c r="G30" s="64" t="e">
        <f>#REF!/(SUM($C$17:$C$21))</f>
        <v>#REF!</v>
      </c>
      <c r="H30" s="5"/>
      <c r="I30" s="27">
        <f>I18/(SUM($I$17:$I$23))</f>
        <v>0.48500651890482399</v>
      </c>
      <c r="J30" s="5"/>
      <c r="K30" s="5"/>
      <c r="L30" s="5"/>
      <c r="M30" s="5"/>
      <c r="N30" s="5"/>
      <c r="O30" s="5"/>
      <c r="P30" s="5"/>
    </row>
    <row r="31" spans="1:16" s="1" customFormat="1" ht="20">
      <c r="B31" s="8" t="s">
        <v>9</v>
      </c>
      <c r="C31" s="25">
        <f>C19/(SUM($C$17:$C$21))</f>
        <v>0</v>
      </c>
      <c r="D31" s="25">
        <f t="shared" si="0"/>
        <v>0</v>
      </c>
      <c r="E31" s="25">
        <f t="shared" si="1"/>
        <v>0</v>
      </c>
      <c r="F31" s="63">
        <f t="shared" si="2"/>
        <v>0</v>
      </c>
      <c r="G31" s="64" t="e">
        <f>#REF!/(SUM($C$17:$C$21))</f>
        <v>#REF!</v>
      </c>
      <c r="H31" s="5"/>
      <c r="I31" s="27">
        <f>I19/(SUM($I$17:$I$23))</f>
        <v>0</v>
      </c>
      <c r="J31" s="5"/>
      <c r="K31" s="5"/>
      <c r="L31" s="5"/>
      <c r="M31" s="5"/>
      <c r="N31" s="5"/>
      <c r="O31" s="5"/>
      <c r="P31" s="5"/>
    </row>
    <row r="32" spans="1:16" s="1" customFormat="1" ht="20">
      <c r="B32" s="8" t="s">
        <v>10</v>
      </c>
      <c r="C32" s="25">
        <f>C20/(SUM($C$17:$C$21))</f>
        <v>0</v>
      </c>
      <c r="D32" s="25">
        <f t="shared" si="0"/>
        <v>0</v>
      </c>
      <c r="E32" s="25">
        <f t="shared" si="1"/>
        <v>0.31630971993410212</v>
      </c>
      <c r="F32" s="63">
        <f t="shared" si="2"/>
        <v>0.36</v>
      </c>
      <c r="G32" s="64" t="e">
        <f>#REF!/(SUM($C$17:$C$21))</f>
        <v>#REF!</v>
      </c>
      <c r="H32" s="5"/>
      <c r="I32" s="27">
        <f>I20/(SUM($I$17:$I$23))</f>
        <v>0.29726205997392435</v>
      </c>
      <c r="J32" s="5"/>
      <c r="K32" s="5"/>
      <c r="L32" s="5"/>
      <c r="M32" s="5"/>
      <c r="N32" s="5"/>
      <c r="O32" s="5"/>
      <c r="P32" s="5"/>
    </row>
    <row r="33" spans="1:82" s="1" customFormat="1" ht="20">
      <c r="B33" s="8" t="s">
        <v>11</v>
      </c>
      <c r="C33" s="25">
        <f>C21/(SUM($C$17:$C$21))</f>
        <v>0</v>
      </c>
      <c r="D33" s="25">
        <f t="shared" si="0"/>
        <v>0</v>
      </c>
      <c r="E33" s="25">
        <f t="shared" si="1"/>
        <v>0</v>
      </c>
      <c r="F33" s="63">
        <f t="shared" si="2"/>
        <v>0.09</v>
      </c>
      <c r="G33" s="64" t="e">
        <f>#REF!/(SUM($C$17:$C$21))</f>
        <v>#REF!</v>
      </c>
      <c r="H33" s="5"/>
      <c r="I33" s="27">
        <f>I21/(SUM($I$17:$I$23))</f>
        <v>1.1734028683181226E-2</v>
      </c>
      <c r="J33" s="5"/>
      <c r="K33" s="5"/>
      <c r="L33" s="5"/>
      <c r="M33" s="5"/>
      <c r="N33" s="5"/>
      <c r="O33" s="5"/>
      <c r="P33" s="5"/>
    </row>
    <row r="34" spans="1:82" s="1" customFormat="1" ht="20">
      <c r="B34" s="10"/>
      <c r="C34" s="11"/>
      <c r="D34" s="11"/>
      <c r="E34" s="11"/>
      <c r="F34" s="11"/>
      <c r="G34" s="11"/>
      <c r="H34" s="12"/>
      <c r="I34" s="10"/>
      <c r="J34" s="5"/>
      <c r="K34" s="5"/>
      <c r="L34" s="5"/>
      <c r="M34" s="5"/>
      <c r="N34" s="5"/>
      <c r="O34" s="5"/>
      <c r="P34" s="5"/>
    </row>
    <row r="35" spans="1:82" s="1" customFormat="1" ht="20">
      <c r="B35" s="8" t="s">
        <v>464</v>
      </c>
      <c r="C35" s="25">
        <f>C23/(SUM(C17:C21))</f>
        <v>0</v>
      </c>
      <c r="D35" s="25">
        <f t="shared" ref="D35:G35" si="3">D23/(SUM(D17:D21))</f>
        <v>1.6949152542372881E-2</v>
      </c>
      <c r="E35" s="25">
        <f t="shared" si="3"/>
        <v>0</v>
      </c>
      <c r="F35" s="63">
        <f t="shared" si="3"/>
        <v>0</v>
      </c>
      <c r="G35" s="64" t="e">
        <f t="shared" si="3"/>
        <v>#DIV/0!</v>
      </c>
      <c r="H35" s="5"/>
      <c r="I35" s="27">
        <f>I23/(SUM(I17:I23))</f>
        <v>1.3037809647979139E-3</v>
      </c>
      <c r="J35" s="5"/>
      <c r="K35" s="5"/>
      <c r="L35" s="5"/>
      <c r="M35" s="5"/>
      <c r="N35" s="5"/>
      <c r="O35" s="5"/>
      <c r="P35" s="5"/>
    </row>
    <row r="36" spans="1:82" s="1" customFormat="1" ht="20">
      <c r="B36" s="12"/>
      <c r="C36" s="12"/>
      <c r="D36" s="12"/>
      <c r="E36" s="12"/>
      <c r="F36" s="12"/>
      <c r="G36" s="12"/>
      <c r="H36" s="12"/>
      <c r="I36" s="12"/>
      <c r="J36" s="5"/>
      <c r="K36" s="5"/>
      <c r="L36" s="5"/>
      <c r="M36" s="5"/>
      <c r="N36" s="5"/>
      <c r="O36" s="5"/>
      <c r="P36" s="5"/>
    </row>
    <row r="37" spans="1:82" s="1" customFormat="1" ht="20">
      <c r="B37" s="44" t="s">
        <v>593</v>
      </c>
      <c r="C37" s="52">
        <f>VLOOKUP(B7,$CH$49:$CJ$304, 3, FALSE)</f>
        <v>343</v>
      </c>
      <c r="D37" s="53"/>
      <c r="E37" s="53"/>
      <c r="F37" s="53"/>
      <c r="G37" s="54"/>
      <c r="H37" s="12"/>
      <c r="I37" s="12"/>
      <c r="J37" s="5"/>
      <c r="K37" s="5"/>
      <c r="L37" s="5"/>
      <c r="M37" s="5"/>
      <c r="N37" s="5"/>
      <c r="O37" s="5"/>
      <c r="P37" s="5"/>
    </row>
    <row r="38" spans="1:82" s="1" customFormat="1" ht="20">
      <c r="B38" s="12"/>
      <c r="C38" s="12"/>
      <c r="D38" s="12"/>
      <c r="E38" s="12"/>
      <c r="F38" s="12"/>
      <c r="G38" s="12"/>
      <c r="H38" s="12"/>
      <c r="I38" s="12"/>
      <c r="J38" s="5"/>
      <c r="K38" s="5"/>
      <c r="L38" s="5"/>
      <c r="M38" s="5"/>
      <c r="N38" s="5"/>
      <c r="O38" s="5"/>
      <c r="P38" s="5"/>
    </row>
    <row r="39" spans="1:82" s="1" customFormat="1" ht="20">
      <c r="B39" s="12"/>
      <c r="C39" s="12"/>
      <c r="D39" s="12"/>
      <c r="E39" s="12"/>
      <c r="F39" s="12"/>
      <c r="G39" s="12"/>
      <c r="H39" s="12"/>
      <c r="I39" s="12"/>
      <c r="J39" s="5"/>
      <c r="K39" s="5"/>
      <c r="L39" s="5"/>
      <c r="M39" s="5"/>
      <c r="N39" s="5"/>
      <c r="O39" s="5"/>
      <c r="P39" s="5"/>
    </row>
    <row r="40" spans="1:82" s="1" customFormat="1" ht="35.25" hidden="1" customHeight="1">
      <c r="B40" s="75"/>
      <c r="C40" s="20"/>
      <c r="D40" s="20"/>
      <c r="E40" s="20"/>
      <c r="F40" s="76"/>
      <c r="G40" s="77"/>
      <c r="H40" s="12"/>
      <c r="I40" s="12"/>
      <c r="J40" s="12"/>
      <c r="K40" s="12"/>
      <c r="L40" s="12"/>
      <c r="M40" s="12"/>
      <c r="N40" s="12"/>
      <c r="O40" s="12"/>
      <c r="P40" s="12"/>
    </row>
    <row r="41" spans="1:82" s="1" customFormat="1" ht="20" hidden="1">
      <c r="B41" s="75"/>
      <c r="C41" s="11"/>
      <c r="D41" s="24"/>
      <c r="E41" s="24"/>
      <c r="F41" s="72"/>
      <c r="G41" s="73"/>
      <c r="H41" s="12"/>
      <c r="I41" s="75"/>
      <c r="J41" s="74"/>
      <c r="K41" s="74"/>
      <c r="L41" s="74"/>
      <c r="M41" s="74"/>
      <c r="N41" s="74"/>
      <c r="O41" s="71"/>
      <c r="P41" s="71"/>
    </row>
    <row r="42" spans="1:82" s="1" customFormat="1" ht="20" hidden="1">
      <c r="B42" s="75"/>
      <c r="C42" s="23"/>
      <c r="D42" s="24"/>
      <c r="E42" s="24"/>
      <c r="F42" s="72"/>
      <c r="G42" s="72"/>
      <c r="H42" s="12"/>
      <c r="I42" s="75"/>
      <c r="J42" s="74"/>
      <c r="K42" s="74"/>
      <c r="L42" s="74"/>
      <c r="M42" s="74"/>
      <c r="N42" s="74"/>
      <c r="O42" s="71"/>
      <c r="P42" s="71"/>
    </row>
    <row r="43" spans="1:82" s="1" customFormat="1" ht="15.75" hidden="1" customHeight="1">
      <c r="B43" s="10"/>
      <c r="C43" s="23"/>
      <c r="D43" s="24"/>
      <c r="E43" s="24"/>
      <c r="F43" s="72"/>
      <c r="G43" s="73"/>
      <c r="H43" s="12"/>
      <c r="I43" s="75"/>
      <c r="J43" s="74"/>
      <c r="K43" s="74"/>
      <c r="L43" s="70"/>
      <c r="M43" s="71"/>
      <c r="N43" s="71"/>
      <c r="O43" s="71"/>
      <c r="P43" s="71"/>
    </row>
    <row r="44" spans="1:82" s="1" customFormat="1" ht="20" hidden="1">
      <c r="B44" s="10"/>
      <c r="C44" s="23"/>
      <c r="D44" s="24"/>
      <c r="E44" s="24"/>
      <c r="F44" s="72"/>
      <c r="G44" s="72"/>
      <c r="H44" s="12"/>
      <c r="I44" s="12"/>
      <c r="J44" s="12"/>
      <c r="K44" s="12"/>
      <c r="L44" s="71"/>
      <c r="M44" s="71"/>
      <c r="N44" s="71"/>
      <c r="O44" s="71"/>
      <c r="P44" s="71"/>
    </row>
    <row r="45" spans="1:82" s="1" customFormat="1" ht="20" hidden="1">
      <c r="B45" s="10"/>
      <c r="C45" s="23"/>
      <c r="D45" s="24"/>
      <c r="E45" s="24"/>
      <c r="F45" s="72"/>
      <c r="G45" s="73"/>
      <c r="H45" s="12"/>
      <c r="I45" s="12"/>
      <c r="J45" s="12"/>
      <c r="K45" s="12"/>
      <c r="L45" s="12"/>
      <c r="M45" s="12"/>
      <c r="N45" s="12"/>
      <c r="O45" s="12"/>
      <c r="P45" s="12"/>
    </row>
    <row r="46" spans="1:82" s="1" customFormat="1" ht="18.75" hidden="1" customHeight="1">
      <c r="B46" s="13"/>
      <c r="C46" s="14"/>
      <c r="D46" s="14"/>
      <c r="E46" s="14"/>
      <c r="F46" s="14"/>
      <c r="G46" s="14"/>
      <c r="H46" s="15"/>
      <c r="I46" s="16"/>
      <c r="J46" s="16"/>
      <c r="K46" s="16"/>
      <c r="L46" s="16"/>
      <c r="M46" s="16"/>
      <c r="N46" s="16"/>
      <c r="O46" s="16"/>
      <c r="P46" s="16"/>
    </row>
    <row r="47" spans="1:82" s="1" customFormat="1" hidden="1"/>
    <row r="48" spans="1:82" s="2" customFormat="1" hidden="1">
      <c r="A48" s="2">
        <v>1</v>
      </c>
      <c r="B48" s="2">
        <v>2</v>
      </c>
      <c r="C48" s="2">
        <v>3</v>
      </c>
      <c r="D48" s="2">
        <v>4</v>
      </c>
      <c r="E48" s="2">
        <v>5</v>
      </c>
      <c r="F48" s="2">
        <v>6</v>
      </c>
      <c r="G48" s="2">
        <v>7</v>
      </c>
      <c r="H48" s="2">
        <v>8</v>
      </c>
      <c r="I48" s="2">
        <v>9</v>
      </c>
      <c r="J48" s="2">
        <v>10</v>
      </c>
      <c r="K48" s="2">
        <v>11</v>
      </c>
      <c r="L48" s="2">
        <v>12</v>
      </c>
      <c r="M48" s="2">
        <v>13</v>
      </c>
      <c r="N48" s="2">
        <v>14</v>
      </c>
      <c r="O48" s="2">
        <v>15</v>
      </c>
      <c r="P48" s="2">
        <v>16</v>
      </c>
      <c r="Q48" s="2">
        <v>17</v>
      </c>
      <c r="R48" s="2">
        <v>18</v>
      </c>
      <c r="S48" s="2">
        <v>19</v>
      </c>
      <c r="T48" s="2">
        <v>20</v>
      </c>
      <c r="U48" s="2">
        <v>21</v>
      </c>
      <c r="V48" s="2">
        <v>22</v>
      </c>
      <c r="W48" s="2">
        <v>23</v>
      </c>
      <c r="X48" s="2">
        <v>24</v>
      </c>
      <c r="Y48" s="2">
        <v>25</v>
      </c>
      <c r="Z48" s="2">
        <v>26</v>
      </c>
      <c r="AA48" s="2">
        <v>27</v>
      </c>
      <c r="AB48" s="2">
        <v>28</v>
      </c>
      <c r="AC48" s="2">
        <v>29</v>
      </c>
      <c r="AD48" s="2">
        <v>30</v>
      </c>
      <c r="AE48" s="2">
        <v>31</v>
      </c>
      <c r="AF48" s="2">
        <v>32</v>
      </c>
      <c r="AG48" s="2">
        <v>33</v>
      </c>
      <c r="AH48" s="2">
        <v>34</v>
      </c>
      <c r="AI48" s="2">
        <v>35</v>
      </c>
      <c r="AJ48" s="2">
        <v>36</v>
      </c>
      <c r="AK48" s="2">
        <v>37</v>
      </c>
      <c r="AL48" s="2">
        <v>38</v>
      </c>
      <c r="AM48" s="2">
        <v>39</v>
      </c>
      <c r="AN48" s="2">
        <v>40</v>
      </c>
      <c r="AO48" s="2">
        <v>41</v>
      </c>
      <c r="AP48" s="2">
        <v>42</v>
      </c>
      <c r="AQ48" s="2">
        <v>43</v>
      </c>
      <c r="AR48" s="2">
        <v>44</v>
      </c>
      <c r="AS48" s="2">
        <v>45</v>
      </c>
      <c r="AT48" s="2">
        <v>46</v>
      </c>
      <c r="AU48" s="2">
        <v>47</v>
      </c>
      <c r="AV48" s="2">
        <v>48</v>
      </c>
      <c r="AW48" s="2">
        <v>49</v>
      </c>
      <c r="AX48" s="2">
        <v>50</v>
      </c>
      <c r="AY48" s="2">
        <v>51</v>
      </c>
      <c r="AZ48" s="2">
        <v>52</v>
      </c>
      <c r="BA48" s="2">
        <v>53</v>
      </c>
      <c r="BB48" s="2">
        <v>54</v>
      </c>
      <c r="BC48" s="2">
        <v>55</v>
      </c>
      <c r="BD48" s="2">
        <v>56</v>
      </c>
      <c r="BE48" s="2">
        <v>57</v>
      </c>
      <c r="BF48" s="2">
        <v>58</v>
      </c>
      <c r="BG48" s="2">
        <v>59</v>
      </c>
      <c r="BH48" s="2">
        <v>60</v>
      </c>
      <c r="BI48" s="2">
        <v>61</v>
      </c>
      <c r="BJ48" s="2">
        <v>62</v>
      </c>
      <c r="BK48" s="2">
        <v>63</v>
      </c>
      <c r="BL48" s="2">
        <v>64</v>
      </c>
      <c r="BM48" s="2">
        <v>65</v>
      </c>
      <c r="BN48" s="2">
        <v>66</v>
      </c>
      <c r="BO48" s="2">
        <v>67</v>
      </c>
      <c r="BP48" s="2">
        <v>68</v>
      </c>
      <c r="BQ48" s="2">
        <v>69</v>
      </c>
      <c r="BR48" s="2">
        <v>70</v>
      </c>
      <c r="BS48" s="2">
        <v>71</v>
      </c>
      <c r="BT48" s="2">
        <v>72</v>
      </c>
      <c r="BU48" s="2">
        <v>73</v>
      </c>
      <c r="BV48" s="2">
        <v>74</v>
      </c>
      <c r="BW48" s="2">
        <v>75</v>
      </c>
      <c r="BX48" s="2">
        <v>76</v>
      </c>
      <c r="BY48" s="2">
        <v>77</v>
      </c>
      <c r="BZ48" s="2">
        <v>78</v>
      </c>
      <c r="CA48" s="2">
        <v>79</v>
      </c>
      <c r="CB48" s="2">
        <v>80</v>
      </c>
      <c r="CC48" s="2">
        <v>81</v>
      </c>
      <c r="CD48" s="2">
        <v>82</v>
      </c>
    </row>
    <row r="49" spans="1:88" s="1" customFormat="1" hidden="1">
      <c r="A49" s="32" t="s">
        <v>14</v>
      </c>
      <c r="B49" s="32" t="s">
        <v>15</v>
      </c>
      <c r="C49" s="32" t="s">
        <v>16</v>
      </c>
      <c r="D49" s="32" t="s">
        <v>17</v>
      </c>
      <c r="E49" s="32" t="s">
        <v>18</v>
      </c>
      <c r="F49" s="32" t="s">
        <v>19</v>
      </c>
      <c r="G49" s="32" t="s">
        <v>20</v>
      </c>
      <c r="H49" s="32" t="s">
        <v>21</v>
      </c>
      <c r="I49" s="32" t="s">
        <v>22</v>
      </c>
      <c r="J49" s="32" t="s">
        <v>23</v>
      </c>
      <c r="K49" s="32" t="s">
        <v>24</v>
      </c>
      <c r="L49" s="32" t="s">
        <v>25</v>
      </c>
      <c r="M49" s="32" t="s">
        <v>26</v>
      </c>
      <c r="N49" s="32" t="s">
        <v>27</v>
      </c>
      <c r="O49" s="32" t="s">
        <v>28</v>
      </c>
      <c r="P49" s="32" t="s">
        <v>29</v>
      </c>
      <c r="Q49" s="32" t="s">
        <v>30</v>
      </c>
      <c r="R49" s="32" t="s">
        <v>31</v>
      </c>
      <c r="S49" s="32" t="s">
        <v>32</v>
      </c>
      <c r="T49" s="32" t="s">
        <v>33</v>
      </c>
      <c r="U49" s="32" t="s">
        <v>34</v>
      </c>
      <c r="V49" s="32" t="s">
        <v>35</v>
      </c>
      <c r="W49" s="32" t="s">
        <v>36</v>
      </c>
      <c r="X49" s="32" t="s">
        <v>37</v>
      </c>
      <c r="Y49" s="32" t="s">
        <v>38</v>
      </c>
      <c r="Z49" s="32" t="s">
        <v>39</v>
      </c>
      <c r="AA49" s="32" t="s">
        <v>40</v>
      </c>
      <c r="AB49" s="32" t="s">
        <v>41</v>
      </c>
      <c r="AC49" s="32" t="s">
        <v>42</v>
      </c>
      <c r="AD49" s="32" t="s">
        <v>43</v>
      </c>
      <c r="AE49" s="32" t="s">
        <v>44</v>
      </c>
      <c r="AF49" s="32" t="s">
        <v>45</v>
      </c>
      <c r="AG49" s="32" t="s">
        <v>46</v>
      </c>
      <c r="AH49" s="32" t="s">
        <v>47</v>
      </c>
      <c r="AI49" s="32" t="s">
        <v>48</v>
      </c>
      <c r="AJ49" s="32" t="s">
        <v>49</v>
      </c>
      <c r="AK49" s="32" t="s">
        <v>50</v>
      </c>
      <c r="AL49" s="32" t="s">
        <v>51</v>
      </c>
      <c r="AM49" s="32" t="s">
        <v>52</v>
      </c>
      <c r="AN49" s="32" t="s">
        <v>53</v>
      </c>
      <c r="AO49" s="32" t="s">
        <v>54</v>
      </c>
      <c r="AP49" s="32" t="s">
        <v>55</v>
      </c>
      <c r="AQ49" s="32" t="s">
        <v>56</v>
      </c>
      <c r="AR49" s="32" t="s">
        <v>57</v>
      </c>
      <c r="AS49" s="32" t="s">
        <v>58</v>
      </c>
      <c r="AT49" s="32" t="s">
        <v>59</v>
      </c>
      <c r="AU49" s="32" t="s">
        <v>60</v>
      </c>
      <c r="AV49" s="32" t="s">
        <v>61</v>
      </c>
      <c r="AW49" s="32" t="s">
        <v>62</v>
      </c>
      <c r="AX49" s="32" t="s">
        <v>63</v>
      </c>
      <c r="AY49" s="32" t="s">
        <v>64</v>
      </c>
      <c r="AZ49" s="32" t="s">
        <v>65</v>
      </c>
      <c r="BA49" s="32" t="s">
        <v>66</v>
      </c>
      <c r="BB49" s="32" t="s">
        <v>67</v>
      </c>
      <c r="BC49" s="32" t="s">
        <v>68</v>
      </c>
      <c r="BD49" s="32" t="s">
        <v>69</v>
      </c>
      <c r="BE49" s="32" t="s">
        <v>70</v>
      </c>
      <c r="BF49" s="32" t="s">
        <v>71</v>
      </c>
      <c r="BG49" s="32" t="s">
        <v>72</v>
      </c>
      <c r="BH49" s="32" t="s">
        <v>73</v>
      </c>
      <c r="BI49" s="32" t="s">
        <v>74</v>
      </c>
      <c r="BJ49" s="32" t="s">
        <v>75</v>
      </c>
      <c r="BK49" s="32" t="s">
        <v>76</v>
      </c>
      <c r="BL49" s="32" t="s">
        <v>77</v>
      </c>
      <c r="BM49" s="32" t="s">
        <v>78</v>
      </c>
      <c r="BN49" s="32" t="s">
        <v>79</v>
      </c>
      <c r="BO49" s="32" t="s">
        <v>80</v>
      </c>
      <c r="BP49" s="32" t="s">
        <v>81</v>
      </c>
      <c r="BQ49" s="32" t="s">
        <v>82</v>
      </c>
      <c r="BR49" s="32" t="s">
        <v>83</v>
      </c>
      <c r="BS49" s="32" t="s">
        <v>84</v>
      </c>
      <c r="CH49" s="43" t="s">
        <v>494</v>
      </c>
      <c r="CI49" s="43" t="s">
        <v>495</v>
      </c>
      <c r="CJ49" s="43" t="s">
        <v>496</v>
      </c>
    </row>
    <row r="50" spans="1:88" s="1" customFormat="1" hidden="1">
      <c r="A50" s="39" t="s">
        <v>85</v>
      </c>
      <c r="B50" s="32">
        <v>17</v>
      </c>
      <c r="C50" s="32">
        <v>0</v>
      </c>
      <c r="D50" s="32">
        <v>0</v>
      </c>
      <c r="E50" s="32">
        <v>0</v>
      </c>
      <c r="F50" s="32">
        <v>0</v>
      </c>
      <c r="G50" s="32">
        <v>26</v>
      </c>
      <c r="H50" s="32">
        <v>3</v>
      </c>
      <c r="I50" s="32">
        <v>0</v>
      </c>
      <c r="J50" s="32">
        <v>0</v>
      </c>
      <c r="K50" s="32">
        <v>0</v>
      </c>
      <c r="L50" s="32">
        <v>47</v>
      </c>
      <c r="M50" s="32">
        <v>29</v>
      </c>
      <c r="N50" s="32">
        <v>0</v>
      </c>
      <c r="O50" s="32">
        <v>154</v>
      </c>
      <c r="P50" s="32">
        <v>0</v>
      </c>
      <c r="Q50" s="32">
        <v>14</v>
      </c>
      <c r="R50" s="32">
        <v>3</v>
      </c>
      <c r="S50" s="32">
        <v>0</v>
      </c>
      <c r="T50" s="32">
        <v>15</v>
      </c>
      <c r="U50" s="32">
        <v>10</v>
      </c>
      <c r="V50" s="32">
        <v>90</v>
      </c>
      <c r="W50" s="32">
        <v>39</v>
      </c>
      <c r="X50" s="32">
        <v>0</v>
      </c>
      <c r="Y50" s="32">
        <v>0</v>
      </c>
      <c r="Z50" s="32">
        <v>92</v>
      </c>
      <c r="AA50" s="32">
        <v>17</v>
      </c>
      <c r="AB50" s="32">
        <v>0</v>
      </c>
      <c r="AC50" s="32">
        <v>0</v>
      </c>
      <c r="AD50" s="32">
        <v>0</v>
      </c>
      <c r="AE50" s="32">
        <v>0</v>
      </c>
      <c r="AF50" s="32">
        <v>26</v>
      </c>
      <c r="AG50" s="32">
        <v>2.2000000000000002</v>
      </c>
      <c r="AH50" s="32">
        <v>0</v>
      </c>
      <c r="AI50" s="32">
        <v>0</v>
      </c>
      <c r="AJ50" s="32">
        <v>0</v>
      </c>
      <c r="AK50" s="32">
        <v>47</v>
      </c>
      <c r="AL50" s="32">
        <v>19.62</v>
      </c>
      <c r="AM50" s="32">
        <v>0</v>
      </c>
      <c r="AN50" s="32">
        <v>0</v>
      </c>
      <c r="AO50" s="32">
        <v>0</v>
      </c>
      <c r="AP50" s="32">
        <v>14</v>
      </c>
      <c r="AQ50" s="32">
        <v>2.1</v>
      </c>
      <c r="AR50" s="32">
        <v>0</v>
      </c>
      <c r="AS50" s="32">
        <v>0</v>
      </c>
      <c r="AT50" s="32">
        <v>6.05</v>
      </c>
      <c r="AU50" s="32">
        <v>90</v>
      </c>
      <c r="AV50" s="32">
        <v>21.65</v>
      </c>
      <c r="AW50" s="32">
        <v>0</v>
      </c>
      <c r="AX50" s="32">
        <v>0</v>
      </c>
      <c r="AY50" s="32">
        <v>50.82</v>
      </c>
      <c r="AZ50" s="32">
        <v>1</v>
      </c>
      <c r="BA50" s="32">
        <v>3</v>
      </c>
      <c r="BB50" s="32">
        <v>0</v>
      </c>
      <c r="BC50" s="32">
        <v>0</v>
      </c>
      <c r="BD50" s="32">
        <v>0</v>
      </c>
      <c r="BE50" s="32">
        <v>0</v>
      </c>
      <c r="BF50" s="32">
        <v>0</v>
      </c>
      <c r="BG50" s="32">
        <v>1</v>
      </c>
      <c r="BH50" s="32">
        <v>0</v>
      </c>
      <c r="BI50" s="32">
        <v>0</v>
      </c>
      <c r="BJ50" s="32">
        <v>1</v>
      </c>
      <c r="BK50" s="32">
        <v>3</v>
      </c>
      <c r="BL50" s="32">
        <v>0</v>
      </c>
      <c r="BM50" s="32">
        <v>0</v>
      </c>
      <c r="BN50" s="32">
        <v>0</v>
      </c>
      <c r="BO50" s="32">
        <v>0</v>
      </c>
      <c r="BP50" s="32">
        <v>0</v>
      </c>
      <c r="BQ50" s="32">
        <v>0.5</v>
      </c>
      <c r="BR50" s="32">
        <v>0</v>
      </c>
      <c r="BS50" s="32">
        <v>0</v>
      </c>
      <c r="CH50" s="38" t="s">
        <v>85</v>
      </c>
      <c r="CI50" s="38" t="s">
        <v>497</v>
      </c>
      <c r="CJ50" s="38">
        <v>0</v>
      </c>
    </row>
    <row r="51" spans="1:88" s="1" customFormat="1" hidden="1">
      <c r="A51" s="39" t="s">
        <v>86</v>
      </c>
      <c r="B51" s="32">
        <v>2</v>
      </c>
      <c r="C51" s="32">
        <v>0</v>
      </c>
      <c r="D51" s="32">
        <v>0</v>
      </c>
      <c r="E51" s="32">
        <v>0</v>
      </c>
      <c r="F51" s="32">
        <v>0</v>
      </c>
      <c r="G51" s="32">
        <v>15</v>
      </c>
      <c r="H51" s="32">
        <v>12</v>
      </c>
      <c r="I51" s="32">
        <v>0</v>
      </c>
      <c r="J51" s="32">
        <v>0</v>
      </c>
      <c r="K51" s="32">
        <v>0</v>
      </c>
      <c r="L51" s="32">
        <v>1</v>
      </c>
      <c r="M51" s="32">
        <v>9</v>
      </c>
      <c r="N51" s="32">
        <v>145</v>
      </c>
      <c r="O51" s="32">
        <v>0</v>
      </c>
      <c r="P51" s="32">
        <v>0</v>
      </c>
      <c r="Q51" s="32">
        <v>2</v>
      </c>
      <c r="R51" s="32">
        <v>10</v>
      </c>
      <c r="S51" s="32">
        <v>0</v>
      </c>
      <c r="T51" s="32">
        <v>0</v>
      </c>
      <c r="U51" s="32">
        <v>1</v>
      </c>
      <c r="V51" s="32">
        <v>11</v>
      </c>
      <c r="W51" s="32">
        <v>9</v>
      </c>
      <c r="X51" s="32">
        <v>0</v>
      </c>
      <c r="Y51" s="32">
        <v>0</v>
      </c>
      <c r="Z51" s="32">
        <v>6</v>
      </c>
      <c r="AA51" s="32">
        <v>2</v>
      </c>
      <c r="AB51" s="32">
        <v>0</v>
      </c>
      <c r="AC51" s="32">
        <v>0</v>
      </c>
      <c r="AD51" s="32">
        <v>0</v>
      </c>
      <c r="AE51" s="32">
        <v>0</v>
      </c>
      <c r="AF51" s="32">
        <v>15</v>
      </c>
      <c r="AG51" s="32">
        <v>7.2</v>
      </c>
      <c r="AH51" s="32">
        <v>0</v>
      </c>
      <c r="AI51" s="32">
        <v>0</v>
      </c>
      <c r="AJ51" s="32">
        <v>0</v>
      </c>
      <c r="AK51" s="32">
        <v>1</v>
      </c>
      <c r="AL51" s="32">
        <v>4.7</v>
      </c>
      <c r="AM51" s="32">
        <v>0</v>
      </c>
      <c r="AN51" s="32">
        <v>0</v>
      </c>
      <c r="AO51" s="32">
        <v>0</v>
      </c>
      <c r="AP51" s="32">
        <v>2</v>
      </c>
      <c r="AQ51" s="32">
        <v>6.03</v>
      </c>
      <c r="AR51" s="32">
        <v>0</v>
      </c>
      <c r="AS51" s="32">
        <v>0</v>
      </c>
      <c r="AT51" s="32">
        <v>0.76</v>
      </c>
      <c r="AU51" s="32">
        <v>11</v>
      </c>
      <c r="AV51" s="32">
        <v>7</v>
      </c>
      <c r="AW51" s="32">
        <v>0</v>
      </c>
      <c r="AX51" s="32">
        <v>0</v>
      </c>
      <c r="AY51" s="32">
        <v>2.02</v>
      </c>
      <c r="AZ51" s="32">
        <v>0</v>
      </c>
      <c r="BA51" s="32">
        <v>0</v>
      </c>
      <c r="BB51" s="32">
        <v>0</v>
      </c>
      <c r="BC51" s="32">
        <v>0</v>
      </c>
      <c r="BD51" s="32">
        <v>0</v>
      </c>
      <c r="BE51" s="32">
        <v>0</v>
      </c>
      <c r="BF51" s="32">
        <v>0</v>
      </c>
      <c r="BG51" s="32">
        <v>0</v>
      </c>
      <c r="BH51" s="32">
        <v>0</v>
      </c>
      <c r="BI51" s="32">
        <v>0</v>
      </c>
      <c r="BJ51" s="32">
        <v>0</v>
      </c>
      <c r="BK51" s="32">
        <v>0</v>
      </c>
      <c r="BL51" s="32">
        <v>0</v>
      </c>
      <c r="BM51" s="32">
        <v>0</v>
      </c>
      <c r="BN51" s="32">
        <v>0</v>
      </c>
      <c r="BO51" s="32">
        <v>0</v>
      </c>
      <c r="BP51" s="32">
        <v>0</v>
      </c>
      <c r="BQ51" s="32">
        <v>0</v>
      </c>
      <c r="BR51" s="32">
        <v>0</v>
      </c>
      <c r="BS51" s="32">
        <v>0</v>
      </c>
      <c r="CH51" s="38" t="s">
        <v>86</v>
      </c>
      <c r="CI51" s="38" t="s">
        <v>497</v>
      </c>
      <c r="CJ51" s="38">
        <v>0</v>
      </c>
    </row>
    <row r="52" spans="1:88" s="1" customFormat="1" hidden="1">
      <c r="A52" s="40" t="s">
        <v>87</v>
      </c>
      <c r="B52" s="32">
        <v>22</v>
      </c>
      <c r="C52" s="32">
        <v>2</v>
      </c>
      <c r="D52" s="32"/>
      <c r="E52" s="32"/>
      <c r="F52" s="32">
        <v>1</v>
      </c>
      <c r="G52" s="32">
        <v>21</v>
      </c>
      <c r="H52" s="32"/>
      <c r="I52" s="32"/>
      <c r="J52" s="32"/>
      <c r="K52" s="32"/>
      <c r="L52" s="32">
        <v>69</v>
      </c>
      <c r="M52" s="32">
        <v>26</v>
      </c>
      <c r="N52" s="32"/>
      <c r="O52" s="32"/>
      <c r="P52" s="32"/>
      <c r="Q52" s="32">
        <v>21</v>
      </c>
      <c r="R52" s="32">
        <v>10</v>
      </c>
      <c r="S52" s="32"/>
      <c r="T52" s="32"/>
      <c r="U52" s="32"/>
      <c r="V52" s="32">
        <v>76</v>
      </c>
      <c r="W52" s="32">
        <v>39</v>
      </c>
      <c r="X52" s="32"/>
      <c r="Y52" s="32"/>
      <c r="Z52" s="32">
        <v>30</v>
      </c>
      <c r="AA52" s="32">
        <v>22</v>
      </c>
      <c r="AB52" s="32">
        <v>1.6</v>
      </c>
      <c r="AC52" s="32"/>
      <c r="AD52" s="32"/>
      <c r="AE52" s="32">
        <v>0.8</v>
      </c>
      <c r="AF52" s="32">
        <v>21</v>
      </c>
      <c r="AG52" s="32"/>
      <c r="AH52" s="32"/>
      <c r="AI52" s="32"/>
      <c r="AJ52" s="32"/>
      <c r="AK52" s="32">
        <v>69</v>
      </c>
      <c r="AL52" s="32">
        <v>15.2</v>
      </c>
      <c r="AM52" s="32"/>
      <c r="AN52" s="32"/>
      <c r="AO52" s="32"/>
      <c r="AP52" s="32">
        <v>21</v>
      </c>
      <c r="AQ52" s="32">
        <v>6</v>
      </c>
      <c r="AR52" s="32"/>
      <c r="AS52" s="32"/>
      <c r="AT52" s="32"/>
      <c r="AU52" s="32">
        <v>76</v>
      </c>
      <c r="AV52" s="32">
        <v>24.7</v>
      </c>
      <c r="AW52" s="32"/>
      <c r="AX52" s="32"/>
      <c r="AY52" s="32">
        <v>19.100000000000001</v>
      </c>
      <c r="AZ52" s="32"/>
      <c r="BA52" s="32"/>
      <c r="BB52" s="32"/>
      <c r="BC52" s="32"/>
      <c r="BD52" s="32">
        <v>5</v>
      </c>
      <c r="BE52" s="32">
        <v>109</v>
      </c>
      <c r="BF52" s="32">
        <v>4</v>
      </c>
      <c r="BG52" s="32">
        <v>35</v>
      </c>
      <c r="BH52" s="32"/>
      <c r="BI52" s="32"/>
      <c r="BJ52" s="32"/>
      <c r="BK52" s="32"/>
      <c r="BL52" s="32"/>
      <c r="BM52" s="32"/>
      <c r="BN52" s="32">
        <v>3.5000000000000003E-2</v>
      </c>
      <c r="BO52" s="32">
        <v>10.54</v>
      </c>
      <c r="BP52" s="32">
        <v>0.04</v>
      </c>
      <c r="BQ52" s="32">
        <v>2.2000000000000002</v>
      </c>
      <c r="BR52" s="32"/>
      <c r="BS52" s="32"/>
      <c r="CH52" s="38" t="s">
        <v>87</v>
      </c>
      <c r="CI52" s="38" t="s">
        <v>498</v>
      </c>
      <c r="CJ52" s="38"/>
    </row>
    <row r="53" spans="1:88" s="1" customFormat="1" hidden="1">
      <c r="A53" s="39" t="s">
        <v>88</v>
      </c>
      <c r="B53" s="32">
        <v>34</v>
      </c>
      <c r="C53" s="32">
        <v>0</v>
      </c>
      <c r="D53" s="32">
        <v>0</v>
      </c>
      <c r="E53" s="32">
        <v>0</v>
      </c>
      <c r="F53" s="32">
        <v>0</v>
      </c>
      <c r="G53" s="32">
        <v>32</v>
      </c>
      <c r="H53" s="32">
        <v>6</v>
      </c>
      <c r="I53" s="32">
        <v>0</v>
      </c>
      <c r="J53" s="32">
        <v>0</v>
      </c>
      <c r="K53" s="32">
        <v>0</v>
      </c>
      <c r="L53" s="32">
        <v>79</v>
      </c>
      <c r="M53" s="32">
        <v>82</v>
      </c>
      <c r="N53" s="32">
        <v>0</v>
      </c>
      <c r="O53" s="32">
        <v>188</v>
      </c>
      <c r="P53" s="32">
        <v>3</v>
      </c>
      <c r="Q53" s="32">
        <v>45</v>
      </c>
      <c r="R53" s="32">
        <v>16</v>
      </c>
      <c r="S53" s="32">
        <v>0</v>
      </c>
      <c r="T53" s="32">
        <v>13</v>
      </c>
      <c r="U53" s="32">
        <v>3</v>
      </c>
      <c r="V53" s="32">
        <v>189</v>
      </c>
      <c r="W53" s="32">
        <v>64</v>
      </c>
      <c r="X53" s="32">
        <v>0</v>
      </c>
      <c r="Y53" s="32">
        <v>0</v>
      </c>
      <c r="Z53" s="32">
        <v>80</v>
      </c>
      <c r="AA53" s="32">
        <v>34</v>
      </c>
      <c r="AB53" s="32">
        <v>0</v>
      </c>
      <c r="AC53" s="32">
        <v>0</v>
      </c>
      <c r="AD53" s="32">
        <v>0</v>
      </c>
      <c r="AE53" s="32">
        <v>0</v>
      </c>
      <c r="AF53" s="32">
        <v>32</v>
      </c>
      <c r="AG53" s="32">
        <v>3.55</v>
      </c>
      <c r="AH53" s="32">
        <v>0</v>
      </c>
      <c r="AI53" s="32">
        <v>0</v>
      </c>
      <c r="AJ53" s="32">
        <v>0</v>
      </c>
      <c r="AK53" s="32">
        <v>79</v>
      </c>
      <c r="AL53" s="32">
        <v>49.04</v>
      </c>
      <c r="AM53" s="32">
        <v>0</v>
      </c>
      <c r="AN53" s="32">
        <v>0</v>
      </c>
      <c r="AO53" s="32">
        <v>1.76</v>
      </c>
      <c r="AP53" s="32">
        <v>35</v>
      </c>
      <c r="AQ53" s="32">
        <v>8.44</v>
      </c>
      <c r="AR53" s="32">
        <v>0</v>
      </c>
      <c r="AS53" s="32">
        <v>0</v>
      </c>
      <c r="AT53" s="32">
        <v>1.9</v>
      </c>
      <c r="AU53" s="32">
        <v>189</v>
      </c>
      <c r="AV53" s="32">
        <v>39.93</v>
      </c>
      <c r="AW53" s="32">
        <v>0</v>
      </c>
      <c r="AX53" s="32">
        <v>0</v>
      </c>
      <c r="AY53" s="32">
        <v>47.44</v>
      </c>
      <c r="AZ53" s="32"/>
      <c r="BA53" s="32"/>
      <c r="BB53" s="32"/>
      <c r="BC53" s="32"/>
      <c r="BD53" s="32"/>
      <c r="BE53" s="32"/>
      <c r="BF53" s="32"/>
      <c r="BG53" s="32"/>
      <c r="BH53" s="32"/>
      <c r="BI53" s="32"/>
      <c r="BJ53" s="32"/>
      <c r="BK53" s="32"/>
      <c r="BL53" s="32"/>
      <c r="BM53" s="32"/>
      <c r="BN53" s="32"/>
      <c r="BO53" s="32"/>
      <c r="BP53" s="32"/>
      <c r="BQ53" s="32"/>
      <c r="BR53" s="32"/>
      <c r="BS53" s="32"/>
      <c r="CH53" s="38" t="s">
        <v>88</v>
      </c>
      <c r="CI53" s="38" t="s">
        <v>498</v>
      </c>
      <c r="CJ53" s="38"/>
    </row>
    <row r="54" spans="1:88" s="1" customFormat="1" hidden="1">
      <c r="A54" s="41" t="s">
        <v>89</v>
      </c>
      <c r="B54" s="32">
        <v>2</v>
      </c>
      <c r="C54" s="32">
        <v>0</v>
      </c>
      <c r="D54" s="32">
        <v>0</v>
      </c>
      <c r="E54" s="32">
        <v>0</v>
      </c>
      <c r="F54" s="32">
        <v>0</v>
      </c>
      <c r="G54" s="32">
        <v>21</v>
      </c>
      <c r="H54" s="32">
        <v>1</v>
      </c>
      <c r="I54" s="32">
        <v>0</v>
      </c>
      <c r="J54" s="32">
        <v>0</v>
      </c>
      <c r="K54" s="32">
        <v>0</v>
      </c>
      <c r="L54" s="32">
        <v>83</v>
      </c>
      <c r="M54" s="32">
        <v>55</v>
      </c>
      <c r="N54" s="32">
        <v>0</v>
      </c>
      <c r="O54" s="32">
        <v>91</v>
      </c>
      <c r="P54" s="32">
        <v>2</v>
      </c>
      <c r="Q54" s="32">
        <v>6</v>
      </c>
      <c r="R54" s="32">
        <v>4</v>
      </c>
      <c r="S54" s="32">
        <v>0</v>
      </c>
      <c r="T54" s="32">
        <v>5</v>
      </c>
      <c r="U54" s="32">
        <v>6</v>
      </c>
      <c r="V54" s="32">
        <v>32</v>
      </c>
      <c r="W54" s="32">
        <v>16</v>
      </c>
      <c r="X54" s="32">
        <v>0</v>
      </c>
      <c r="Y54" s="32">
        <v>0</v>
      </c>
      <c r="Z54" s="32">
        <v>66</v>
      </c>
      <c r="AA54" s="32">
        <v>2</v>
      </c>
      <c r="AB54" s="32">
        <v>0</v>
      </c>
      <c r="AC54" s="32">
        <v>0</v>
      </c>
      <c r="AD54" s="32">
        <v>0</v>
      </c>
      <c r="AE54" s="32">
        <v>0</v>
      </c>
      <c r="AF54" s="32">
        <v>21</v>
      </c>
      <c r="AG54" s="32">
        <v>0.5</v>
      </c>
      <c r="AH54" s="32">
        <v>0</v>
      </c>
      <c r="AI54" s="32">
        <v>0</v>
      </c>
      <c r="AJ54" s="32">
        <v>0</v>
      </c>
      <c r="AK54" s="32">
        <v>83</v>
      </c>
      <c r="AL54" s="32">
        <v>32.26</v>
      </c>
      <c r="AM54" s="32">
        <v>0</v>
      </c>
      <c r="AN54" s="32">
        <v>0</v>
      </c>
      <c r="AO54" s="32">
        <v>0.86</v>
      </c>
      <c r="AP54" s="32">
        <v>6</v>
      </c>
      <c r="AQ54" s="32">
        <v>2.16</v>
      </c>
      <c r="AR54" s="32">
        <v>0</v>
      </c>
      <c r="AS54" s="32">
        <v>0</v>
      </c>
      <c r="AT54" s="32">
        <v>3.61</v>
      </c>
      <c r="AU54" s="32">
        <v>32</v>
      </c>
      <c r="AV54" s="32">
        <v>8.41</v>
      </c>
      <c r="AW54" s="32">
        <v>0</v>
      </c>
      <c r="AX54" s="32">
        <v>0</v>
      </c>
      <c r="AY54" s="32">
        <v>46.39</v>
      </c>
      <c r="AZ54" s="32"/>
      <c r="BA54" s="32"/>
      <c r="BB54" s="32"/>
      <c r="BC54" s="32"/>
      <c r="BD54" s="32"/>
      <c r="BE54" s="32"/>
      <c r="BF54" s="32"/>
      <c r="BG54" s="32"/>
      <c r="BH54" s="32"/>
      <c r="BI54" s="32"/>
      <c r="BJ54" s="32"/>
      <c r="BK54" s="32"/>
      <c r="BL54" s="32"/>
      <c r="BM54" s="32"/>
      <c r="BN54" s="32"/>
      <c r="BO54" s="32"/>
      <c r="BP54" s="32"/>
      <c r="BQ54" s="32"/>
      <c r="BR54" s="32"/>
      <c r="BS54" s="32"/>
      <c r="CH54" s="38" t="s">
        <v>89</v>
      </c>
      <c r="CI54" s="38" t="s">
        <v>498</v>
      </c>
      <c r="CJ54" s="38"/>
    </row>
    <row r="55" spans="1:88" s="1" customFormat="1" hidden="1">
      <c r="A55" s="41" t="s">
        <v>90</v>
      </c>
      <c r="B55" s="32">
        <v>7</v>
      </c>
      <c r="C55" s="32">
        <v>1</v>
      </c>
      <c r="D55" s="32">
        <v>0</v>
      </c>
      <c r="E55" s="32">
        <v>0</v>
      </c>
      <c r="F55" s="32">
        <v>0</v>
      </c>
      <c r="G55" s="32">
        <v>16</v>
      </c>
      <c r="H55" s="32">
        <v>2</v>
      </c>
      <c r="I55" s="32">
        <v>0</v>
      </c>
      <c r="J55" s="32">
        <v>0</v>
      </c>
      <c r="K55" s="32">
        <v>0</v>
      </c>
      <c r="L55" s="32">
        <v>44</v>
      </c>
      <c r="M55" s="32">
        <v>38</v>
      </c>
      <c r="N55" s="32">
        <v>0</v>
      </c>
      <c r="O55" s="32">
        <v>102</v>
      </c>
      <c r="P55" s="32">
        <v>0</v>
      </c>
      <c r="Q55" s="32">
        <v>11</v>
      </c>
      <c r="R55" s="32">
        <v>2</v>
      </c>
      <c r="S55" s="32">
        <v>0</v>
      </c>
      <c r="T55" s="32">
        <v>14</v>
      </c>
      <c r="U55" s="32">
        <v>14</v>
      </c>
      <c r="V55" s="32">
        <v>45</v>
      </c>
      <c r="W55" s="32">
        <v>27</v>
      </c>
      <c r="X55" s="32">
        <v>0</v>
      </c>
      <c r="Y55" s="32">
        <v>28</v>
      </c>
      <c r="Z55" s="32">
        <v>17</v>
      </c>
      <c r="AA55" s="32">
        <v>7</v>
      </c>
      <c r="AB55" s="32">
        <v>0.8</v>
      </c>
      <c r="AC55" s="32">
        <v>0</v>
      </c>
      <c r="AD55" s="32">
        <v>0</v>
      </c>
      <c r="AE55" s="32">
        <v>0</v>
      </c>
      <c r="AF55" s="32">
        <v>16</v>
      </c>
      <c r="AG55" s="32">
        <v>1.4</v>
      </c>
      <c r="AH55" s="32">
        <v>0</v>
      </c>
      <c r="AI55" s="32">
        <v>0</v>
      </c>
      <c r="AJ55" s="32">
        <v>0</v>
      </c>
      <c r="AK55" s="32">
        <v>44</v>
      </c>
      <c r="AL55" s="32">
        <v>23.6</v>
      </c>
      <c r="AM55" s="32">
        <v>0</v>
      </c>
      <c r="AN55" s="32">
        <v>0</v>
      </c>
      <c r="AO55" s="32">
        <v>0</v>
      </c>
      <c r="AP55" s="32">
        <v>11</v>
      </c>
      <c r="AQ55" s="32">
        <v>12.8</v>
      </c>
      <c r="AR55" s="32">
        <v>0</v>
      </c>
      <c r="AS55" s="32">
        <v>0</v>
      </c>
      <c r="AT55" s="32">
        <v>0</v>
      </c>
      <c r="AU55" s="32">
        <v>45</v>
      </c>
      <c r="AV55" s="32">
        <v>25.5</v>
      </c>
      <c r="AW55" s="32">
        <v>0</v>
      </c>
      <c r="AX55" s="32">
        <v>0</v>
      </c>
      <c r="AY55" s="32">
        <v>0</v>
      </c>
      <c r="AZ55" s="32">
        <v>3</v>
      </c>
      <c r="BA55" s="32"/>
      <c r="BB55" s="32"/>
      <c r="BC55" s="32"/>
      <c r="BD55" s="32"/>
      <c r="BE55" s="32"/>
      <c r="BF55" s="32"/>
      <c r="BG55" s="32"/>
      <c r="BH55" s="32">
        <v>5</v>
      </c>
      <c r="BI55" s="32"/>
      <c r="BJ55" s="32"/>
      <c r="BK55" s="32"/>
      <c r="BL55" s="32"/>
      <c r="BM55" s="32"/>
      <c r="BN55" s="32"/>
      <c r="BO55" s="32"/>
      <c r="BP55" s="32"/>
      <c r="BQ55" s="32"/>
      <c r="BR55" s="32"/>
      <c r="BS55" s="32"/>
      <c r="CH55" s="38" t="s">
        <v>90</v>
      </c>
      <c r="CI55" s="38" t="s">
        <v>498</v>
      </c>
      <c r="CJ55" s="38"/>
    </row>
    <row r="56" spans="1:88" s="1" customFormat="1" hidden="1">
      <c r="A56" s="41" t="s">
        <v>91</v>
      </c>
      <c r="B56" s="32">
        <v>30</v>
      </c>
      <c r="C56" s="32">
        <v>10</v>
      </c>
      <c r="D56" s="32">
        <v>0</v>
      </c>
      <c r="E56" s="32">
        <v>0</v>
      </c>
      <c r="F56" s="32">
        <v>0</v>
      </c>
      <c r="G56" s="32">
        <v>156</v>
      </c>
      <c r="H56" s="32">
        <v>30</v>
      </c>
      <c r="I56" s="32">
        <v>0</v>
      </c>
      <c r="J56" s="32">
        <v>0</v>
      </c>
      <c r="K56" s="32">
        <v>0</v>
      </c>
      <c r="L56" s="32">
        <v>156</v>
      </c>
      <c r="M56" s="32">
        <v>30</v>
      </c>
      <c r="N56" s="32">
        <v>0</v>
      </c>
      <c r="O56" s="32">
        <v>0</v>
      </c>
      <c r="P56" s="32">
        <v>0</v>
      </c>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v>0</v>
      </c>
      <c r="BA56" s="32">
        <v>0</v>
      </c>
      <c r="BB56" s="32"/>
      <c r="BC56" s="32"/>
      <c r="BD56" s="32"/>
      <c r="BE56" s="32"/>
      <c r="BF56" s="32"/>
      <c r="BG56" s="32"/>
      <c r="BH56" s="32"/>
      <c r="BI56" s="32"/>
      <c r="BJ56" s="32"/>
      <c r="BK56" s="32"/>
      <c r="BL56" s="32"/>
      <c r="BM56" s="32"/>
      <c r="BN56" s="32"/>
      <c r="BO56" s="32"/>
      <c r="BP56" s="32"/>
      <c r="BQ56" s="32"/>
      <c r="BR56" s="32"/>
      <c r="BS56" s="32"/>
      <c r="CH56" s="38" t="s">
        <v>91</v>
      </c>
      <c r="CI56" s="38" t="s">
        <v>499</v>
      </c>
      <c r="CJ56" s="38">
        <v>3</v>
      </c>
    </row>
    <row r="57" spans="1:88" s="1" customFormat="1" hidden="1">
      <c r="A57" s="41" t="s">
        <v>92</v>
      </c>
      <c r="B57" s="32" t="s">
        <v>93</v>
      </c>
      <c r="C57" s="32" t="s">
        <v>93</v>
      </c>
      <c r="D57" s="32" t="s">
        <v>93</v>
      </c>
      <c r="E57" s="32" t="s">
        <v>93</v>
      </c>
      <c r="F57" s="32" t="s">
        <v>93</v>
      </c>
      <c r="G57" s="32" t="s">
        <v>93</v>
      </c>
      <c r="H57" s="32" t="s">
        <v>93</v>
      </c>
      <c r="I57" s="32" t="s">
        <v>93</v>
      </c>
      <c r="J57" s="32" t="s">
        <v>93</v>
      </c>
      <c r="K57" s="32" t="s">
        <v>93</v>
      </c>
      <c r="L57" s="32" t="s">
        <v>93</v>
      </c>
      <c r="M57" s="32" t="s">
        <v>93</v>
      </c>
      <c r="N57" s="32" t="s">
        <v>93</v>
      </c>
      <c r="O57" s="32" t="s">
        <v>93</v>
      </c>
      <c r="P57" s="32" t="s">
        <v>93</v>
      </c>
      <c r="Q57" s="32" t="s">
        <v>93</v>
      </c>
      <c r="R57" s="32" t="s">
        <v>93</v>
      </c>
      <c r="S57" s="32" t="s">
        <v>93</v>
      </c>
      <c r="T57" s="32" t="s">
        <v>93</v>
      </c>
      <c r="U57" s="32" t="s">
        <v>93</v>
      </c>
      <c r="V57" s="32" t="s">
        <v>93</v>
      </c>
      <c r="W57" s="32" t="s">
        <v>93</v>
      </c>
      <c r="X57" s="32" t="s">
        <v>93</v>
      </c>
      <c r="Y57" s="32" t="s">
        <v>93</v>
      </c>
      <c r="Z57" s="32" t="s">
        <v>93</v>
      </c>
      <c r="AA57" s="32" t="s">
        <v>93</v>
      </c>
      <c r="AB57" s="32" t="s">
        <v>93</v>
      </c>
      <c r="AC57" s="32" t="s">
        <v>93</v>
      </c>
      <c r="AD57" s="32" t="s">
        <v>93</v>
      </c>
      <c r="AE57" s="32" t="s">
        <v>93</v>
      </c>
      <c r="AF57" s="32" t="s">
        <v>93</v>
      </c>
      <c r="AG57" s="32" t="s">
        <v>93</v>
      </c>
      <c r="AH57" s="32" t="s">
        <v>93</v>
      </c>
      <c r="AI57" s="32" t="s">
        <v>93</v>
      </c>
      <c r="AJ57" s="32" t="s">
        <v>93</v>
      </c>
      <c r="AK57" s="32" t="s">
        <v>93</v>
      </c>
      <c r="AL57" s="32" t="s">
        <v>93</v>
      </c>
      <c r="AM57" s="32" t="s">
        <v>93</v>
      </c>
      <c r="AN57" s="32" t="s">
        <v>93</v>
      </c>
      <c r="AO57" s="32" t="s">
        <v>93</v>
      </c>
      <c r="AP57" s="32" t="s">
        <v>93</v>
      </c>
      <c r="AQ57" s="32" t="s">
        <v>93</v>
      </c>
      <c r="AR57" s="32" t="s">
        <v>93</v>
      </c>
      <c r="AS57" s="32" t="s">
        <v>93</v>
      </c>
      <c r="AT57" s="32" t="s">
        <v>93</v>
      </c>
      <c r="AU57" s="32" t="s">
        <v>93</v>
      </c>
      <c r="AV57" s="32" t="s">
        <v>93</v>
      </c>
      <c r="AW57" s="32" t="s">
        <v>93</v>
      </c>
      <c r="AX57" s="32" t="s">
        <v>93</v>
      </c>
      <c r="AY57" s="32" t="s">
        <v>93</v>
      </c>
      <c r="AZ57" s="32" t="s">
        <v>93</v>
      </c>
      <c r="BA57" s="32" t="s">
        <v>93</v>
      </c>
      <c r="BB57" s="32" t="s">
        <v>93</v>
      </c>
      <c r="BC57" s="32" t="s">
        <v>93</v>
      </c>
      <c r="BD57" s="32" t="s">
        <v>93</v>
      </c>
      <c r="BE57" s="32" t="s">
        <v>93</v>
      </c>
      <c r="BF57" s="32" t="s">
        <v>93</v>
      </c>
      <c r="BG57" s="32" t="s">
        <v>93</v>
      </c>
      <c r="BH57" s="32" t="s">
        <v>93</v>
      </c>
      <c r="BI57" s="32" t="s">
        <v>93</v>
      </c>
      <c r="BJ57" s="32" t="s">
        <v>93</v>
      </c>
      <c r="BK57" s="32" t="s">
        <v>93</v>
      </c>
      <c r="BL57" s="32" t="s">
        <v>93</v>
      </c>
      <c r="BM57" s="32" t="s">
        <v>93</v>
      </c>
      <c r="BN57" s="32" t="s">
        <v>93</v>
      </c>
      <c r="BO57" s="32" t="s">
        <v>93</v>
      </c>
      <c r="BP57" s="32" t="s">
        <v>93</v>
      </c>
      <c r="BQ57" s="32" t="s">
        <v>93</v>
      </c>
      <c r="BR57" s="32" t="s">
        <v>93</v>
      </c>
      <c r="BS57" s="32"/>
      <c r="BT57" s="1" t="s">
        <v>94</v>
      </c>
      <c r="CH57" s="38" t="s">
        <v>92</v>
      </c>
      <c r="CI57" s="38" t="s">
        <v>498</v>
      </c>
      <c r="CJ57" s="38"/>
    </row>
    <row r="58" spans="1:88" s="1" customFormat="1" hidden="1">
      <c r="A58" s="41" t="s">
        <v>95</v>
      </c>
      <c r="B58" s="32">
        <v>37</v>
      </c>
      <c r="C58" s="32">
        <v>1</v>
      </c>
      <c r="D58" s="32">
        <v>0</v>
      </c>
      <c r="E58" s="32">
        <v>0</v>
      </c>
      <c r="F58" s="32">
        <v>0</v>
      </c>
      <c r="G58" s="32">
        <v>15</v>
      </c>
      <c r="H58" s="32">
        <v>1</v>
      </c>
      <c r="I58" s="32">
        <v>0</v>
      </c>
      <c r="J58" s="32">
        <v>0</v>
      </c>
      <c r="K58" s="32">
        <v>0</v>
      </c>
      <c r="L58" s="32">
        <v>106</v>
      </c>
      <c r="M58" s="32">
        <v>52</v>
      </c>
      <c r="N58" s="32">
        <v>2</v>
      </c>
      <c r="O58" s="32">
        <v>2</v>
      </c>
      <c r="P58" s="32">
        <v>2</v>
      </c>
      <c r="Q58" s="32">
        <v>48</v>
      </c>
      <c r="R58" s="32">
        <v>15</v>
      </c>
      <c r="S58" s="32">
        <v>0</v>
      </c>
      <c r="T58" s="32">
        <v>0</v>
      </c>
      <c r="U58" s="32">
        <v>5</v>
      </c>
      <c r="V58" s="32">
        <v>126</v>
      </c>
      <c r="W58" s="32">
        <v>93</v>
      </c>
      <c r="X58" s="32">
        <v>0</v>
      </c>
      <c r="Y58" s="32">
        <v>0</v>
      </c>
      <c r="Z58" s="32">
        <v>48</v>
      </c>
      <c r="AA58" s="32">
        <v>37</v>
      </c>
      <c r="AB58" s="32">
        <v>0.8</v>
      </c>
      <c r="AC58" s="32">
        <v>0</v>
      </c>
      <c r="AD58" s="32">
        <v>0</v>
      </c>
      <c r="AE58" s="32">
        <v>0</v>
      </c>
      <c r="AF58" s="32">
        <v>15</v>
      </c>
      <c r="AG58" s="32">
        <v>0.5</v>
      </c>
      <c r="AH58" s="32">
        <v>0</v>
      </c>
      <c r="AI58" s="32">
        <v>0</v>
      </c>
      <c r="AJ58" s="32">
        <v>0</v>
      </c>
      <c r="AK58" s="32">
        <v>106</v>
      </c>
      <c r="AL58" s="32">
        <v>24.24</v>
      </c>
      <c r="AM58" s="32">
        <v>0.28000000000000003</v>
      </c>
      <c r="AN58" s="32">
        <v>0.28000000000000003</v>
      </c>
      <c r="AO58" s="32">
        <v>0.7</v>
      </c>
      <c r="AP58" s="32">
        <v>48</v>
      </c>
      <c r="AQ58" s="32">
        <v>8.75</v>
      </c>
      <c r="AR58" s="32">
        <v>0</v>
      </c>
      <c r="AS58" s="32">
        <v>0</v>
      </c>
      <c r="AT58" s="32">
        <v>2.87</v>
      </c>
      <c r="AU58" s="32">
        <v>126</v>
      </c>
      <c r="AV58" s="32">
        <v>52.19</v>
      </c>
      <c r="AW58" s="32">
        <v>0</v>
      </c>
      <c r="AX58" s="32">
        <v>0</v>
      </c>
      <c r="AY58" s="32">
        <v>30.97</v>
      </c>
      <c r="AZ58" s="32">
        <v>1</v>
      </c>
      <c r="BA58" s="32">
        <v>2</v>
      </c>
      <c r="BB58" s="32">
        <v>0</v>
      </c>
      <c r="BC58" s="32">
        <v>0</v>
      </c>
      <c r="BD58" s="32">
        <v>25</v>
      </c>
      <c r="BE58" s="32">
        <v>40</v>
      </c>
      <c r="BF58" s="32">
        <v>92</v>
      </c>
      <c r="BG58" s="32">
        <v>151</v>
      </c>
      <c r="BH58" s="32">
        <v>27</v>
      </c>
      <c r="BI58" s="32">
        <v>52</v>
      </c>
      <c r="BJ58" s="32">
        <v>1</v>
      </c>
      <c r="BK58" s="32">
        <v>2</v>
      </c>
      <c r="BL58" s="32">
        <v>0</v>
      </c>
      <c r="BM58" s="32">
        <v>0</v>
      </c>
      <c r="BN58" s="32">
        <v>17</v>
      </c>
      <c r="BO58" s="32">
        <v>28</v>
      </c>
      <c r="BP58" s="32">
        <v>92</v>
      </c>
      <c r="BQ58" s="32">
        <v>90.69</v>
      </c>
      <c r="BR58" s="32">
        <v>27</v>
      </c>
      <c r="BS58" s="32">
        <v>28.75</v>
      </c>
      <c r="CH58" s="38" t="s">
        <v>95</v>
      </c>
      <c r="CI58" s="38" t="s">
        <v>498</v>
      </c>
      <c r="CJ58" s="38"/>
    </row>
    <row r="59" spans="1:88" s="1" customFormat="1" hidden="1">
      <c r="A59" s="41" t="s">
        <v>96</v>
      </c>
      <c r="B59" s="32" t="s">
        <v>93</v>
      </c>
      <c r="C59" s="32" t="s">
        <v>93</v>
      </c>
      <c r="D59" s="32" t="s">
        <v>93</v>
      </c>
      <c r="E59" s="32" t="s">
        <v>93</v>
      </c>
      <c r="F59" s="32" t="s">
        <v>93</v>
      </c>
      <c r="G59" s="32" t="s">
        <v>93</v>
      </c>
      <c r="H59" s="32" t="s">
        <v>93</v>
      </c>
      <c r="I59" s="32" t="s">
        <v>93</v>
      </c>
      <c r="J59" s="32" t="s">
        <v>93</v>
      </c>
      <c r="K59" s="32" t="s">
        <v>93</v>
      </c>
      <c r="L59" s="32" t="s">
        <v>93</v>
      </c>
      <c r="M59" s="32" t="s">
        <v>93</v>
      </c>
      <c r="N59" s="32" t="s">
        <v>93</v>
      </c>
      <c r="O59" s="32" t="s">
        <v>93</v>
      </c>
      <c r="P59" s="32" t="s">
        <v>93</v>
      </c>
      <c r="Q59" s="32" t="s">
        <v>93</v>
      </c>
      <c r="R59" s="32" t="s">
        <v>93</v>
      </c>
      <c r="S59" s="32" t="s">
        <v>93</v>
      </c>
      <c r="T59" s="32" t="s">
        <v>93</v>
      </c>
      <c r="U59" s="32" t="s">
        <v>93</v>
      </c>
      <c r="V59" s="32" t="s">
        <v>93</v>
      </c>
      <c r="W59" s="32" t="s">
        <v>93</v>
      </c>
      <c r="X59" s="32" t="s">
        <v>93</v>
      </c>
      <c r="Y59" s="32" t="s">
        <v>93</v>
      </c>
      <c r="Z59" s="32" t="s">
        <v>93</v>
      </c>
      <c r="AA59" s="32" t="s">
        <v>93</v>
      </c>
      <c r="AB59" s="32" t="s">
        <v>93</v>
      </c>
      <c r="AC59" s="32" t="s">
        <v>93</v>
      </c>
      <c r="AD59" s="32" t="s">
        <v>93</v>
      </c>
      <c r="AE59" s="32" t="s">
        <v>93</v>
      </c>
      <c r="AF59" s="32" t="s">
        <v>93</v>
      </c>
      <c r="AG59" s="32" t="s">
        <v>93</v>
      </c>
      <c r="AH59" s="32" t="s">
        <v>93</v>
      </c>
      <c r="AI59" s="32" t="s">
        <v>93</v>
      </c>
      <c r="AJ59" s="32" t="s">
        <v>93</v>
      </c>
      <c r="AK59" s="32" t="s">
        <v>93</v>
      </c>
      <c r="AL59" s="32" t="s">
        <v>93</v>
      </c>
      <c r="AM59" s="32" t="s">
        <v>93</v>
      </c>
      <c r="AN59" s="32" t="s">
        <v>93</v>
      </c>
      <c r="AO59" s="32" t="s">
        <v>93</v>
      </c>
      <c r="AP59" s="32" t="s">
        <v>93</v>
      </c>
      <c r="AQ59" s="32" t="s">
        <v>93</v>
      </c>
      <c r="AR59" s="32" t="s">
        <v>93</v>
      </c>
      <c r="AS59" s="32" t="s">
        <v>93</v>
      </c>
      <c r="AT59" s="32" t="s">
        <v>93</v>
      </c>
      <c r="AU59" s="32" t="s">
        <v>93</v>
      </c>
      <c r="AV59" s="32" t="s">
        <v>93</v>
      </c>
      <c r="AW59" s="32" t="s">
        <v>93</v>
      </c>
      <c r="AX59" s="32" t="s">
        <v>93</v>
      </c>
      <c r="AY59" s="32" t="s">
        <v>93</v>
      </c>
      <c r="AZ59" s="32" t="s">
        <v>93</v>
      </c>
      <c r="BA59" s="32" t="s">
        <v>93</v>
      </c>
      <c r="BB59" s="32" t="s">
        <v>93</v>
      </c>
      <c r="BC59" s="32" t="s">
        <v>93</v>
      </c>
      <c r="BD59" s="32" t="s">
        <v>93</v>
      </c>
      <c r="BE59" s="32" t="s">
        <v>93</v>
      </c>
      <c r="BF59" s="32" t="s">
        <v>93</v>
      </c>
      <c r="BG59" s="32" t="s">
        <v>93</v>
      </c>
      <c r="BH59" s="32" t="s">
        <v>93</v>
      </c>
      <c r="BI59" s="32" t="s">
        <v>93</v>
      </c>
      <c r="BJ59" s="32" t="s">
        <v>93</v>
      </c>
      <c r="BK59" s="32" t="s">
        <v>93</v>
      </c>
      <c r="BL59" s="32" t="s">
        <v>93</v>
      </c>
      <c r="BM59" s="32" t="s">
        <v>93</v>
      </c>
      <c r="BN59" s="32" t="s">
        <v>93</v>
      </c>
      <c r="BO59" s="32" t="s">
        <v>93</v>
      </c>
      <c r="BP59" s="32" t="s">
        <v>93</v>
      </c>
      <c r="BQ59" s="32" t="s">
        <v>93</v>
      </c>
      <c r="BR59" s="32" t="s">
        <v>93</v>
      </c>
      <c r="BS59" s="32"/>
      <c r="BT59" s="1" t="s">
        <v>94</v>
      </c>
      <c r="CH59" s="38" t="s">
        <v>96</v>
      </c>
      <c r="CI59" s="38" t="s">
        <v>500</v>
      </c>
      <c r="CJ59" s="38"/>
    </row>
    <row r="60" spans="1:88" s="1" customFormat="1" hidden="1">
      <c r="A60" s="41" t="s">
        <v>97</v>
      </c>
      <c r="B60" s="32" t="s">
        <v>93</v>
      </c>
      <c r="C60" s="32" t="s">
        <v>93</v>
      </c>
      <c r="D60" s="32" t="s">
        <v>93</v>
      </c>
      <c r="E60" s="32" t="s">
        <v>93</v>
      </c>
      <c r="F60" s="32" t="s">
        <v>93</v>
      </c>
      <c r="G60" s="32" t="s">
        <v>93</v>
      </c>
      <c r="H60" s="32" t="s">
        <v>93</v>
      </c>
      <c r="I60" s="32" t="s">
        <v>93</v>
      </c>
      <c r="J60" s="32" t="s">
        <v>93</v>
      </c>
      <c r="K60" s="32" t="s">
        <v>93</v>
      </c>
      <c r="L60" s="32" t="s">
        <v>93</v>
      </c>
      <c r="M60" s="32" t="s">
        <v>93</v>
      </c>
      <c r="N60" s="32" t="s">
        <v>93</v>
      </c>
      <c r="O60" s="32" t="s">
        <v>93</v>
      </c>
      <c r="P60" s="32" t="s">
        <v>93</v>
      </c>
      <c r="Q60" s="32" t="s">
        <v>93</v>
      </c>
      <c r="R60" s="32" t="s">
        <v>93</v>
      </c>
      <c r="S60" s="32" t="s">
        <v>93</v>
      </c>
      <c r="T60" s="32" t="s">
        <v>93</v>
      </c>
      <c r="U60" s="32" t="s">
        <v>93</v>
      </c>
      <c r="V60" s="32" t="s">
        <v>93</v>
      </c>
      <c r="W60" s="32" t="s">
        <v>93</v>
      </c>
      <c r="X60" s="32" t="s">
        <v>93</v>
      </c>
      <c r="Y60" s="32" t="s">
        <v>93</v>
      </c>
      <c r="Z60" s="32" t="s">
        <v>93</v>
      </c>
      <c r="AA60" s="32" t="s">
        <v>93</v>
      </c>
      <c r="AB60" s="32" t="s">
        <v>93</v>
      </c>
      <c r="AC60" s="32" t="s">
        <v>93</v>
      </c>
      <c r="AD60" s="32" t="s">
        <v>93</v>
      </c>
      <c r="AE60" s="32" t="s">
        <v>93</v>
      </c>
      <c r="AF60" s="32" t="s">
        <v>93</v>
      </c>
      <c r="AG60" s="32" t="s">
        <v>93</v>
      </c>
      <c r="AH60" s="32" t="s">
        <v>93</v>
      </c>
      <c r="AI60" s="32" t="s">
        <v>93</v>
      </c>
      <c r="AJ60" s="32" t="s">
        <v>93</v>
      </c>
      <c r="AK60" s="32" t="s">
        <v>93</v>
      </c>
      <c r="AL60" s="32" t="s">
        <v>93</v>
      </c>
      <c r="AM60" s="32" t="s">
        <v>93</v>
      </c>
      <c r="AN60" s="32" t="s">
        <v>93</v>
      </c>
      <c r="AO60" s="32" t="s">
        <v>93</v>
      </c>
      <c r="AP60" s="32" t="s">
        <v>93</v>
      </c>
      <c r="AQ60" s="32" t="s">
        <v>93</v>
      </c>
      <c r="AR60" s="32" t="s">
        <v>93</v>
      </c>
      <c r="AS60" s="32" t="s">
        <v>93</v>
      </c>
      <c r="AT60" s="32" t="s">
        <v>93</v>
      </c>
      <c r="AU60" s="32" t="s">
        <v>93</v>
      </c>
      <c r="AV60" s="32" t="s">
        <v>93</v>
      </c>
      <c r="AW60" s="32" t="s">
        <v>93</v>
      </c>
      <c r="AX60" s="32" t="s">
        <v>93</v>
      </c>
      <c r="AY60" s="32" t="s">
        <v>93</v>
      </c>
      <c r="AZ60" s="32" t="s">
        <v>93</v>
      </c>
      <c r="BA60" s="32" t="s">
        <v>93</v>
      </c>
      <c r="BB60" s="32" t="s">
        <v>93</v>
      </c>
      <c r="BC60" s="32" t="s">
        <v>93</v>
      </c>
      <c r="BD60" s="32" t="s">
        <v>93</v>
      </c>
      <c r="BE60" s="32" t="s">
        <v>93</v>
      </c>
      <c r="BF60" s="32" t="s">
        <v>93</v>
      </c>
      <c r="BG60" s="32" t="s">
        <v>93</v>
      </c>
      <c r="BH60" s="32" t="s">
        <v>93</v>
      </c>
      <c r="BI60" s="32" t="s">
        <v>93</v>
      </c>
      <c r="BJ60" s="32" t="s">
        <v>93</v>
      </c>
      <c r="BK60" s="32" t="s">
        <v>93</v>
      </c>
      <c r="BL60" s="32" t="s">
        <v>93</v>
      </c>
      <c r="BM60" s="32" t="s">
        <v>93</v>
      </c>
      <c r="BN60" s="32" t="s">
        <v>93</v>
      </c>
      <c r="BO60" s="32" t="s">
        <v>93</v>
      </c>
      <c r="BP60" s="32" t="s">
        <v>93</v>
      </c>
      <c r="BQ60" s="32" t="s">
        <v>93</v>
      </c>
      <c r="BR60" s="32" t="s">
        <v>93</v>
      </c>
      <c r="BS60" s="32"/>
      <c r="BT60" s="1" t="s">
        <v>94</v>
      </c>
      <c r="CH60" s="38" t="s">
        <v>97</v>
      </c>
      <c r="CI60" s="38" t="s">
        <v>500</v>
      </c>
      <c r="CJ60" s="38"/>
    </row>
    <row r="61" spans="1:88" s="1" customFormat="1" hidden="1">
      <c r="A61" s="41" t="s">
        <v>98</v>
      </c>
      <c r="B61" s="32">
        <v>14</v>
      </c>
      <c r="C61" s="32"/>
      <c r="D61" s="32"/>
      <c r="E61" s="32"/>
      <c r="F61" s="32"/>
      <c r="G61" s="32">
        <v>6</v>
      </c>
      <c r="H61" s="32"/>
      <c r="I61" s="32"/>
      <c r="J61" s="32"/>
      <c r="K61" s="32"/>
      <c r="L61" s="32">
        <v>58</v>
      </c>
      <c r="M61" s="32">
        <v>14</v>
      </c>
      <c r="N61" s="32"/>
      <c r="O61" s="32">
        <v>26</v>
      </c>
      <c r="P61" s="32"/>
      <c r="Q61" s="32">
        <v>21</v>
      </c>
      <c r="R61" s="32">
        <v>7</v>
      </c>
      <c r="S61" s="32"/>
      <c r="T61" s="32"/>
      <c r="U61" s="32"/>
      <c r="V61" s="32">
        <v>94</v>
      </c>
      <c r="W61" s="32">
        <v>35</v>
      </c>
      <c r="X61" s="32"/>
      <c r="Y61" s="32"/>
      <c r="Z61" s="32">
        <v>22</v>
      </c>
      <c r="AA61" s="32">
        <v>13.965400000000001</v>
      </c>
      <c r="AB61" s="32"/>
      <c r="AC61" s="32"/>
      <c r="AD61" s="32"/>
      <c r="AE61" s="32"/>
      <c r="AF61" s="32">
        <v>6</v>
      </c>
      <c r="AG61" s="32"/>
      <c r="AH61" s="32"/>
      <c r="AI61" s="32"/>
      <c r="AJ61" s="32"/>
      <c r="AK61" s="32">
        <v>58</v>
      </c>
      <c r="AL61" s="32">
        <v>8.5</v>
      </c>
      <c r="AM61" s="32"/>
      <c r="AN61" s="32"/>
      <c r="AO61" s="32"/>
      <c r="AP61" s="32">
        <v>21</v>
      </c>
      <c r="AQ61" s="32">
        <v>3.9108000000000001</v>
      </c>
      <c r="AR61" s="32"/>
      <c r="AS61" s="32"/>
      <c r="AT61" s="32"/>
      <c r="AU61" s="32">
        <v>94.108199999999997</v>
      </c>
      <c r="AV61" s="32">
        <v>23.167400000000001</v>
      </c>
      <c r="AW61" s="32"/>
      <c r="AX61" s="32"/>
      <c r="AY61" s="32">
        <v>17.4436</v>
      </c>
      <c r="AZ61" s="32">
        <v>6</v>
      </c>
      <c r="BA61" s="32">
        <v>18</v>
      </c>
      <c r="BB61" s="32">
        <v>0</v>
      </c>
      <c r="BC61" s="32">
        <v>0</v>
      </c>
      <c r="BD61" s="32">
        <v>22</v>
      </c>
      <c r="BE61" s="32">
        <v>103</v>
      </c>
      <c r="BF61" s="32">
        <v>5</v>
      </c>
      <c r="BG61" s="32">
        <v>31</v>
      </c>
      <c r="BH61" s="32">
        <v>35</v>
      </c>
      <c r="BI61" s="32">
        <v>105</v>
      </c>
      <c r="BJ61" s="32">
        <v>4</v>
      </c>
      <c r="BK61" s="32">
        <v>18</v>
      </c>
      <c r="BL61" s="32"/>
      <c r="BM61" s="32">
        <v>0</v>
      </c>
      <c r="BN61" s="32">
        <v>22</v>
      </c>
      <c r="BO61" s="32">
        <v>103</v>
      </c>
      <c r="BP61" s="32">
        <v>5</v>
      </c>
      <c r="BQ61" s="32">
        <v>31</v>
      </c>
      <c r="BR61" s="32">
        <v>35</v>
      </c>
      <c r="BS61" s="32">
        <v>105</v>
      </c>
      <c r="CH61" s="38" t="s">
        <v>98</v>
      </c>
      <c r="CI61" s="38" t="s">
        <v>501</v>
      </c>
      <c r="CJ61" s="38"/>
    </row>
    <row r="62" spans="1:88" s="1" customFormat="1" hidden="1">
      <c r="A62" s="41" t="s">
        <v>99</v>
      </c>
      <c r="B62" s="32">
        <v>57</v>
      </c>
      <c r="C62" s="32">
        <v>3</v>
      </c>
      <c r="D62" s="32">
        <v>0</v>
      </c>
      <c r="E62" s="32">
        <v>0</v>
      </c>
      <c r="F62" s="32">
        <v>0</v>
      </c>
      <c r="G62" s="32">
        <v>113</v>
      </c>
      <c r="H62" s="32">
        <v>28</v>
      </c>
      <c r="I62" s="32">
        <v>0</v>
      </c>
      <c r="J62" s="32">
        <v>0</v>
      </c>
      <c r="K62" s="32">
        <v>0</v>
      </c>
      <c r="L62" s="32">
        <v>109</v>
      </c>
      <c r="M62" s="32">
        <v>31</v>
      </c>
      <c r="N62" s="32">
        <v>11</v>
      </c>
      <c r="O62" s="32">
        <v>71</v>
      </c>
      <c r="P62" s="32">
        <v>3</v>
      </c>
      <c r="Q62" s="32">
        <v>28</v>
      </c>
      <c r="R62" s="32">
        <v>12</v>
      </c>
      <c r="S62" s="32">
        <v>0</v>
      </c>
      <c r="T62" s="32">
        <v>82</v>
      </c>
      <c r="U62" s="32">
        <v>16</v>
      </c>
      <c r="V62" s="32">
        <v>276</v>
      </c>
      <c r="W62" s="32">
        <v>113</v>
      </c>
      <c r="X62" s="32">
        <v>0</v>
      </c>
      <c r="Y62" s="32">
        <v>38</v>
      </c>
      <c r="Z62" s="32">
        <v>30</v>
      </c>
      <c r="AA62" s="32">
        <v>57</v>
      </c>
      <c r="AB62" s="32">
        <v>1.9</v>
      </c>
      <c r="AC62" s="32">
        <v>0</v>
      </c>
      <c r="AD62" s="32">
        <v>0</v>
      </c>
      <c r="AE62" s="32">
        <v>0</v>
      </c>
      <c r="AF62" s="32">
        <v>113</v>
      </c>
      <c r="AG62" s="32">
        <v>18.2</v>
      </c>
      <c r="AH62" s="32">
        <v>0</v>
      </c>
      <c r="AI62" s="32">
        <v>0</v>
      </c>
      <c r="AJ62" s="32">
        <v>0</v>
      </c>
      <c r="AK62" s="32">
        <v>109</v>
      </c>
      <c r="AL62" s="32">
        <v>19.100000000000001</v>
      </c>
      <c r="AM62" s="32">
        <v>7.5</v>
      </c>
      <c r="AN62" s="32">
        <v>60.88</v>
      </c>
      <c r="AO62" s="32">
        <v>2.5</v>
      </c>
      <c r="AP62" s="32">
        <v>28</v>
      </c>
      <c r="AQ62" s="32">
        <v>10</v>
      </c>
      <c r="AR62" s="32">
        <v>0</v>
      </c>
      <c r="AS62" s="32">
        <v>47.01</v>
      </c>
      <c r="AT62" s="32">
        <v>13.5</v>
      </c>
      <c r="AU62" s="32">
        <v>276</v>
      </c>
      <c r="AV62" s="32">
        <v>65</v>
      </c>
      <c r="AW62" s="32">
        <v>0</v>
      </c>
      <c r="AX62" s="32">
        <v>10.97</v>
      </c>
      <c r="AY62" s="32">
        <v>25</v>
      </c>
      <c r="AZ62" s="32">
        <v>0</v>
      </c>
      <c r="BA62" s="32">
        <v>0</v>
      </c>
      <c r="BB62" s="32">
        <v>0</v>
      </c>
      <c r="BC62" s="32">
        <v>0</v>
      </c>
      <c r="BD62" s="32">
        <v>10</v>
      </c>
      <c r="BE62" s="32">
        <v>51</v>
      </c>
      <c r="BF62" s="32">
        <v>0</v>
      </c>
      <c r="BG62" s="32">
        <v>0</v>
      </c>
      <c r="BH62" s="32">
        <v>0</v>
      </c>
      <c r="BI62" s="32">
        <v>5</v>
      </c>
      <c r="BJ62" s="32">
        <v>0</v>
      </c>
      <c r="BK62" s="32">
        <v>0</v>
      </c>
      <c r="BL62" s="32">
        <v>0</v>
      </c>
      <c r="BM62" s="32">
        <v>0</v>
      </c>
      <c r="BN62" s="32">
        <v>10</v>
      </c>
      <c r="BO62" s="32">
        <v>51</v>
      </c>
      <c r="BP62" s="32">
        <v>0</v>
      </c>
      <c r="BQ62" s="32">
        <v>0</v>
      </c>
      <c r="BR62" s="32">
        <v>0</v>
      </c>
      <c r="BS62" s="32">
        <v>5</v>
      </c>
      <c r="CH62" s="38" t="s">
        <v>99</v>
      </c>
      <c r="CI62" s="38" t="s">
        <v>498</v>
      </c>
      <c r="CJ62" s="38">
        <v>0</v>
      </c>
    </row>
    <row r="63" spans="1:88" s="1" customFormat="1" hidden="1">
      <c r="A63" s="41" t="s">
        <v>100</v>
      </c>
      <c r="B63" s="32">
        <v>18</v>
      </c>
      <c r="C63" s="32">
        <v>4</v>
      </c>
      <c r="D63" s="32">
        <v>0</v>
      </c>
      <c r="E63" s="32">
        <v>0</v>
      </c>
      <c r="F63" s="32">
        <v>0</v>
      </c>
      <c r="G63" s="32">
        <v>27</v>
      </c>
      <c r="H63" s="32">
        <v>9</v>
      </c>
      <c r="I63" s="32">
        <v>0</v>
      </c>
      <c r="J63" s="32">
        <v>0</v>
      </c>
      <c r="K63" s="32">
        <v>0</v>
      </c>
      <c r="L63" s="32">
        <v>33</v>
      </c>
      <c r="M63" s="32">
        <v>18</v>
      </c>
      <c r="N63" s="32">
        <v>0</v>
      </c>
      <c r="O63" s="32">
        <v>99</v>
      </c>
      <c r="P63" s="32">
        <v>0</v>
      </c>
      <c r="Q63" s="32">
        <v>11</v>
      </c>
      <c r="R63" s="32">
        <v>19</v>
      </c>
      <c r="S63" s="32">
        <v>0</v>
      </c>
      <c r="T63" s="32">
        <v>48</v>
      </c>
      <c r="U63" s="32">
        <v>12</v>
      </c>
      <c r="V63" s="32">
        <v>77</v>
      </c>
      <c r="W63" s="32">
        <v>33</v>
      </c>
      <c r="X63" s="32">
        <v>0</v>
      </c>
      <c r="Y63" s="32">
        <v>36</v>
      </c>
      <c r="Z63" s="32">
        <v>39</v>
      </c>
      <c r="AA63" s="32">
        <v>18</v>
      </c>
      <c r="AB63" s="32">
        <v>3.2431999999999999</v>
      </c>
      <c r="AC63" s="32">
        <v>0</v>
      </c>
      <c r="AD63" s="32">
        <v>0</v>
      </c>
      <c r="AE63" s="32">
        <v>0</v>
      </c>
      <c r="AF63" s="32">
        <v>27</v>
      </c>
      <c r="AG63" s="32">
        <v>5.1242999999999999</v>
      </c>
      <c r="AH63" s="32">
        <v>0</v>
      </c>
      <c r="AI63" s="32">
        <v>0</v>
      </c>
      <c r="AJ63" s="32">
        <v>0</v>
      </c>
      <c r="AK63" s="32">
        <v>33</v>
      </c>
      <c r="AL63" s="32">
        <v>9.0121000000000002</v>
      </c>
      <c r="AM63" s="32">
        <v>0</v>
      </c>
      <c r="AN63" s="32">
        <v>0</v>
      </c>
      <c r="AO63" s="32">
        <v>0</v>
      </c>
      <c r="AP63" s="32">
        <v>11</v>
      </c>
      <c r="AQ63" s="32">
        <v>10.5053</v>
      </c>
      <c r="AR63" s="32">
        <v>0</v>
      </c>
      <c r="AS63" s="32">
        <v>0</v>
      </c>
      <c r="AT63" s="32">
        <v>6.9683000000000002</v>
      </c>
      <c r="AU63" s="32">
        <v>77</v>
      </c>
      <c r="AV63" s="32">
        <v>19.438500000000001</v>
      </c>
      <c r="AW63" s="32">
        <v>0</v>
      </c>
      <c r="AX63" s="32">
        <v>0</v>
      </c>
      <c r="AY63" s="32">
        <v>24.484100000000002</v>
      </c>
      <c r="AZ63" s="32">
        <v>0</v>
      </c>
      <c r="BA63" s="32">
        <v>0</v>
      </c>
      <c r="BB63" s="32">
        <v>2</v>
      </c>
      <c r="BC63" s="32">
        <v>2</v>
      </c>
      <c r="BD63" s="32">
        <v>1</v>
      </c>
      <c r="BE63" s="32">
        <v>21</v>
      </c>
      <c r="BF63" s="32">
        <v>3</v>
      </c>
      <c r="BG63" s="32">
        <v>4</v>
      </c>
      <c r="BH63" s="32">
        <v>2</v>
      </c>
      <c r="BI63" s="32">
        <v>1</v>
      </c>
      <c r="BJ63" s="32">
        <v>0</v>
      </c>
      <c r="BK63" s="32">
        <v>0</v>
      </c>
      <c r="BL63" s="32">
        <v>0</v>
      </c>
      <c r="BM63" s="32">
        <v>0</v>
      </c>
      <c r="BN63" s="32">
        <v>0</v>
      </c>
      <c r="BO63" s="32">
        <v>0</v>
      </c>
      <c r="BP63" s="32">
        <v>0</v>
      </c>
      <c r="BQ63" s="32">
        <v>0</v>
      </c>
      <c r="BR63" s="32">
        <v>0</v>
      </c>
      <c r="BS63" s="32">
        <v>0</v>
      </c>
      <c r="CH63" s="38" t="s">
        <v>100</v>
      </c>
      <c r="CI63" s="38" t="s">
        <v>498</v>
      </c>
      <c r="CJ63" s="38"/>
    </row>
    <row r="64" spans="1:88" s="1" customFormat="1" hidden="1">
      <c r="A64" s="41" t="s">
        <v>101</v>
      </c>
      <c r="B64" s="32">
        <v>29</v>
      </c>
      <c r="C64" s="32">
        <v>2</v>
      </c>
      <c r="D64" s="32">
        <v>0</v>
      </c>
      <c r="E64" s="32">
        <v>0</v>
      </c>
      <c r="F64" s="32">
        <v>0</v>
      </c>
      <c r="G64" s="32">
        <v>0</v>
      </c>
      <c r="H64" s="32">
        <v>0</v>
      </c>
      <c r="I64" s="32">
        <v>0</v>
      </c>
      <c r="J64" s="32">
        <v>0</v>
      </c>
      <c r="K64" s="32">
        <v>0</v>
      </c>
      <c r="L64" s="32">
        <v>104</v>
      </c>
      <c r="M64" s="32">
        <v>102</v>
      </c>
      <c r="N64" s="32">
        <v>84</v>
      </c>
      <c r="O64" s="32">
        <v>26</v>
      </c>
      <c r="P64" s="32">
        <v>0</v>
      </c>
      <c r="Q64" s="32">
        <v>0</v>
      </c>
      <c r="R64" s="32">
        <v>0</v>
      </c>
      <c r="S64" s="32">
        <v>0</v>
      </c>
      <c r="T64" s="32">
        <v>0</v>
      </c>
      <c r="U64" s="32">
        <v>0</v>
      </c>
      <c r="V64" s="32">
        <v>136</v>
      </c>
      <c r="W64" s="32">
        <v>65</v>
      </c>
      <c r="X64" s="32">
        <v>45</v>
      </c>
      <c r="Y64" s="32">
        <v>44</v>
      </c>
      <c r="Z64" s="32">
        <v>58</v>
      </c>
      <c r="AA64" s="32">
        <v>29</v>
      </c>
      <c r="AB64" s="32">
        <v>1.3</v>
      </c>
      <c r="AC64" s="32">
        <v>0</v>
      </c>
      <c r="AD64" s="32">
        <v>0</v>
      </c>
      <c r="AE64" s="32">
        <v>0</v>
      </c>
      <c r="AF64" s="32">
        <v>0</v>
      </c>
      <c r="AG64" s="32">
        <v>0</v>
      </c>
      <c r="AH64" s="32">
        <v>0</v>
      </c>
      <c r="AI64" s="32">
        <v>0</v>
      </c>
      <c r="AJ64" s="32">
        <v>0</v>
      </c>
      <c r="AK64" s="32">
        <v>104</v>
      </c>
      <c r="AL64" s="32">
        <v>64.73</v>
      </c>
      <c r="AM64" s="32">
        <v>0</v>
      </c>
      <c r="AN64" s="32">
        <v>0</v>
      </c>
      <c r="AO64" s="32">
        <v>0</v>
      </c>
      <c r="AP64" s="32">
        <v>0</v>
      </c>
      <c r="AQ64" s="32">
        <v>0</v>
      </c>
      <c r="AR64" s="32">
        <v>0</v>
      </c>
      <c r="AS64" s="32">
        <v>0</v>
      </c>
      <c r="AT64" s="32">
        <v>0</v>
      </c>
      <c r="AU64" s="32">
        <v>136</v>
      </c>
      <c r="AV64" s="32">
        <v>39.840000000000003</v>
      </c>
      <c r="AW64" s="32">
        <v>0</v>
      </c>
      <c r="AX64" s="32">
        <v>0</v>
      </c>
      <c r="AY64" s="32">
        <v>38.380000000000003</v>
      </c>
      <c r="AZ64" s="32">
        <v>0</v>
      </c>
      <c r="BA64" s="32">
        <v>0</v>
      </c>
      <c r="BB64" s="32">
        <v>0</v>
      </c>
      <c r="BC64" s="32">
        <v>0</v>
      </c>
      <c r="BD64" s="32">
        <v>1</v>
      </c>
      <c r="BE64" s="32">
        <v>5</v>
      </c>
      <c r="BF64" s="32">
        <v>0</v>
      </c>
      <c r="BG64" s="32">
        <v>0</v>
      </c>
      <c r="BH64" s="32">
        <v>10</v>
      </c>
      <c r="BI64" s="32">
        <v>19</v>
      </c>
      <c r="BJ64" s="32">
        <v>0</v>
      </c>
      <c r="BK64" s="32">
        <v>0</v>
      </c>
      <c r="BL64" s="32">
        <v>0</v>
      </c>
      <c r="BM64" s="32">
        <v>0</v>
      </c>
      <c r="BN64" s="32">
        <v>1</v>
      </c>
      <c r="BO64" s="32">
        <v>2.5</v>
      </c>
      <c r="BP64" s="32">
        <v>0</v>
      </c>
      <c r="BQ64" s="32">
        <v>0</v>
      </c>
      <c r="BR64" s="32">
        <v>8.8000000000000007</v>
      </c>
      <c r="BS64" s="32">
        <v>16.8</v>
      </c>
      <c r="CH64" s="38" t="s">
        <v>101</v>
      </c>
      <c r="CI64" s="38" t="s">
        <v>498</v>
      </c>
      <c r="CJ64" s="38"/>
    </row>
    <row r="65" spans="1:88" s="1" customFormat="1" hidden="1">
      <c r="A65" s="41" t="s">
        <v>102</v>
      </c>
      <c r="B65" s="32">
        <v>63</v>
      </c>
      <c r="C65" s="32">
        <v>8</v>
      </c>
      <c r="D65" s="32">
        <v>0</v>
      </c>
      <c r="E65" s="32">
        <v>0</v>
      </c>
      <c r="F65" s="32">
        <v>0</v>
      </c>
      <c r="G65" s="32">
        <v>15</v>
      </c>
      <c r="H65" s="32">
        <v>2</v>
      </c>
      <c r="I65" s="32">
        <v>0</v>
      </c>
      <c r="J65" s="32">
        <v>0</v>
      </c>
      <c r="K65" s="32">
        <v>0</v>
      </c>
      <c r="L65" s="32">
        <v>145</v>
      </c>
      <c r="M65" s="32">
        <v>48</v>
      </c>
      <c r="N65" s="32">
        <v>0</v>
      </c>
      <c r="O65" s="32">
        <v>0</v>
      </c>
      <c r="P65" s="32">
        <v>0</v>
      </c>
      <c r="Q65" s="32">
        <v>43</v>
      </c>
      <c r="R65" s="32">
        <v>25</v>
      </c>
      <c r="S65" s="32">
        <v>0</v>
      </c>
      <c r="T65" s="32">
        <v>0</v>
      </c>
      <c r="U65" s="32">
        <v>0</v>
      </c>
      <c r="V65" s="32">
        <v>197</v>
      </c>
      <c r="W65" s="32">
        <v>68</v>
      </c>
      <c r="X65" s="32">
        <v>0</v>
      </c>
      <c r="Y65" s="32">
        <v>0</v>
      </c>
      <c r="Z65" s="32">
        <v>0</v>
      </c>
      <c r="AA65" s="32">
        <v>71</v>
      </c>
      <c r="AB65" s="32">
        <v>69.099999999999994</v>
      </c>
      <c r="AC65" s="32">
        <v>0</v>
      </c>
      <c r="AD65" s="32">
        <v>0</v>
      </c>
      <c r="AE65" s="32">
        <v>0</v>
      </c>
      <c r="AF65" s="32">
        <v>17</v>
      </c>
      <c r="AG65" s="32">
        <v>16.5</v>
      </c>
      <c r="AH65" s="32">
        <v>0</v>
      </c>
      <c r="AI65" s="32">
        <v>0</v>
      </c>
      <c r="AJ65" s="32">
        <v>0</v>
      </c>
      <c r="AK65" s="32">
        <v>193</v>
      </c>
      <c r="AL65" s="32">
        <v>175.56</v>
      </c>
      <c r="AM65" s="32">
        <v>0</v>
      </c>
      <c r="AN65" s="32">
        <v>0</v>
      </c>
      <c r="AO65" s="32">
        <v>0</v>
      </c>
      <c r="AP65" s="32">
        <v>68</v>
      </c>
      <c r="AQ65" s="32">
        <v>60.75</v>
      </c>
      <c r="AR65" s="32">
        <v>0</v>
      </c>
      <c r="AS65" s="32">
        <v>0</v>
      </c>
      <c r="AT65" s="32">
        <v>0</v>
      </c>
      <c r="AU65" s="32">
        <v>265</v>
      </c>
      <c r="AV65" s="32">
        <v>241.41</v>
      </c>
      <c r="AW65" s="32">
        <v>0</v>
      </c>
      <c r="AX65" s="32">
        <v>0</v>
      </c>
      <c r="AY65" s="32">
        <v>0</v>
      </c>
      <c r="AZ65" s="32">
        <v>0</v>
      </c>
      <c r="BA65" s="32">
        <v>0</v>
      </c>
      <c r="BB65" s="32">
        <v>0</v>
      </c>
      <c r="BC65" s="32">
        <v>0</v>
      </c>
      <c r="BD65" s="32">
        <v>1</v>
      </c>
      <c r="BE65" s="32">
        <v>0</v>
      </c>
      <c r="BF65" s="32">
        <v>0</v>
      </c>
      <c r="BG65" s="32">
        <v>12</v>
      </c>
      <c r="BH65" s="32">
        <v>6</v>
      </c>
      <c r="BI65" s="32">
        <v>34</v>
      </c>
      <c r="BJ65" s="32">
        <v>0</v>
      </c>
      <c r="BK65" s="32">
        <v>0</v>
      </c>
      <c r="BL65" s="32">
        <v>0</v>
      </c>
      <c r="BM65" s="32">
        <v>0</v>
      </c>
      <c r="BN65" s="32">
        <v>0</v>
      </c>
      <c r="BO65" s="32">
        <v>0</v>
      </c>
      <c r="BP65" s="32">
        <v>0</v>
      </c>
      <c r="BQ65" s="32">
        <v>0</v>
      </c>
      <c r="BR65" s="32">
        <v>0</v>
      </c>
      <c r="BS65" s="32">
        <v>0</v>
      </c>
      <c r="CH65" s="38" t="s">
        <v>102</v>
      </c>
      <c r="CI65" s="38" t="s">
        <v>498</v>
      </c>
      <c r="CJ65" s="38"/>
    </row>
    <row r="66" spans="1:88" s="1" customFormat="1" hidden="1">
      <c r="A66" s="41" t="s">
        <v>103</v>
      </c>
      <c r="B66" s="32">
        <v>7</v>
      </c>
      <c r="C66" s="32">
        <v>1</v>
      </c>
      <c r="D66" s="32">
        <v>0</v>
      </c>
      <c r="E66" s="32">
        <v>0</v>
      </c>
      <c r="F66" s="32">
        <v>1</v>
      </c>
      <c r="G66" s="32">
        <v>19</v>
      </c>
      <c r="H66" s="32">
        <v>2</v>
      </c>
      <c r="I66" s="32">
        <v>0</v>
      </c>
      <c r="J66" s="32">
        <v>0</v>
      </c>
      <c r="K66" s="32">
        <v>0</v>
      </c>
      <c r="L66" s="32">
        <v>55</v>
      </c>
      <c r="M66" s="32">
        <v>25</v>
      </c>
      <c r="N66" s="32">
        <v>0</v>
      </c>
      <c r="O66" s="32">
        <v>0</v>
      </c>
      <c r="P66" s="32">
        <v>1</v>
      </c>
      <c r="Q66" s="32">
        <v>7</v>
      </c>
      <c r="R66" s="32">
        <v>0</v>
      </c>
      <c r="S66" s="32">
        <v>0</v>
      </c>
      <c r="T66" s="32">
        <v>0</v>
      </c>
      <c r="U66" s="32">
        <v>38</v>
      </c>
      <c r="V66" s="32">
        <v>80</v>
      </c>
      <c r="W66" s="32">
        <v>31</v>
      </c>
      <c r="X66" s="32">
        <v>0</v>
      </c>
      <c r="Y66" s="32">
        <v>0</v>
      </c>
      <c r="Z66" s="32">
        <v>18</v>
      </c>
      <c r="AA66" s="32">
        <v>7</v>
      </c>
      <c r="AB66" s="32">
        <v>0.8</v>
      </c>
      <c r="AC66" s="32">
        <v>0</v>
      </c>
      <c r="AD66" s="32">
        <v>0</v>
      </c>
      <c r="AE66" s="32">
        <v>1</v>
      </c>
      <c r="AF66" s="32">
        <v>19</v>
      </c>
      <c r="AG66" s="32">
        <v>1.6</v>
      </c>
      <c r="AH66" s="32">
        <v>0</v>
      </c>
      <c r="AI66" s="32">
        <v>0</v>
      </c>
      <c r="AJ66" s="32">
        <v>0</v>
      </c>
      <c r="AK66" s="32">
        <v>54</v>
      </c>
      <c r="AL66" s="32">
        <v>15.2</v>
      </c>
      <c r="AM66" s="32">
        <v>0</v>
      </c>
      <c r="AN66" s="32">
        <v>0</v>
      </c>
      <c r="AO66" s="32">
        <v>0.9</v>
      </c>
      <c r="AP66" s="32">
        <v>7</v>
      </c>
      <c r="AQ66" s="32">
        <v>0</v>
      </c>
      <c r="AR66" s="32">
        <v>0</v>
      </c>
      <c r="AS66" s="32">
        <v>0</v>
      </c>
      <c r="AT66" s="32">
        <v>22.9</v>
      </c>
      <c r="AU66" s="32">
        <v>80</v>
      </c>
      <c r="AV66" s="32">
        <v>17.8</v>
      </c>
      <c r="AW66" s="32">
        <v>0</v>
      </c>
      <c r="AX66" s="32">
        <v>0</v>
      </c>
      <c r="AY66" s="32">
        <v>10.6</v>
      </c>
      <c r="AZ66" s="32">
        <v>0</v>
      </c>
      <c r="BA66" s="32">
        <v>0</v>
      </c>
      <c r="BB66" s="32">
        <v>0</v>
      </c>
      <c r="BC66" s="32">
        <v>0</v>
      </c>
      <c r="BD66" s="32">
        <v>18</v>
      </c>
      <c r="BE66" s="32">
        <v>18</v>
      </c>
      <c r="BF66" s="32">
        <v>0</v>
      </c>
      <c r="BG66" s="32">
        <v>0</v>
      </c>
      <c r="BH66" s="32">
        <v>0</v>
      </c>
      <c r="BI66" s="32">
        <v>0</v>
      </c>
      <c r="BJ66" s="32">
        <v>0</v>
      </c>
      <c r="BK66" s="32">
        <v>0</v>
      </c>
      <c r="BL66" s="32">
        <v>0</v>
      </c>
      <c r="BM66" s="32">
        <v>0</v>
      </c>
      <c r="BN66" s="32">
        <v>18</v>
      </c>
      <c r="BO66" s="32">
        <v>18</v>
      </c>
      <c r="BP66" s="32">
        <v>0</v>
      </c>
      <c r="BQ66" s="32">
        <v>0</v>
      </c>
      <c r="BR66" s="32">
        <v>0</v>
      </c>
      <c r="BS66" s="32">
        <v>0</v>
      </c>
      <c r="CH66" s="38" t="s">
        <v>103</v>
      </c>
      <c r="CI66" s="38" t="s">
        <v>498</v>
      </c>
      <c r="CJ66" s="38"/>
    </row>
    <row r="67" spans="1:88" s="1" customFormat="1" hidden="1">
      <c r="A67" s="41" t="s">
        <v>104</v>
      </c>
      <c r="B67" s="32">
        <v>10</v>
      </c>
      <c r="C67" s="32">
        <v>0</v>
      </c>
      <c r="D67" s="32">
        <v>0</v>
      </c>
      <c r="E67" s="32">
        <v>0</v>
      </c>
      <c r="F67" s="32">
        <v>0</v>
      </c>
      <c r="G67" s="32">
        <v>4</v>
      </c>
      <c r="H67" s="32">
        <v>0</v>
      </c>
      <c r="I67" s="32">
        <v>0</v>
      </c>
      <c r="J67" s="32">
        <v>0</v>
      </c>
      <c r="K67" s="32">
        <v>0</v>
      </c>
      <c r="L67" s="32">
        <v>44</v>
      </c>
      <c r="M67" s="32">
        <v>17</v>
      </c>
      <c r="N67" s="32">
        <v>0</v>
      </c>
      <c r="O67" s="32">
        <v>3</v>
      </c>
      <c r="P67" s="32">
        <v>0</v>
      </c>
      <c r="Q67" s="32">
        <v>12</v>
      </c>
      <c r="R67" s="32">
        <v>2</v>
      </c>
      <c r="S67" s="32">
        <v>0</v>
      </c>
      <c r="T67" s="32">
        <v>0</v>
      </c>
      <c r="U67" s="32">
        <v>0</v>
      </c>
      <c r="V67" s="32">
        <v>58</v>
      </c>
      <c r="W67" s="32">
        <v>15</v>
      </c>
      <c r="X67" s="32">
        <v>0</v>
      </c>
      <c r="Y67" s="32">
        <v>0</v>
      </c>
      <c r="Z67" s="32">
        <v>48</v>
      </c>
      <c r="AA67" s="32">
        <v>10</v>
      </c>
      <c r="AB67" s="32">
        <v>0</v>
      </c>
      <c r="AC67" s="32">
        <v>0</v>
      </c>
      <c r="AD67" s="32">
        <v>0</v>
      </c>
      <c r="AE67" s="32">
        <v>0</v>
      </c>
      <c r="AF67" s="32">
        <v>4</v>
      </c>
      <c r="AG67" s="32">
        <v>0</v>
      </c>
      <c r="AH67" s="32">
        <v>0</v>
      </c>
      <c r="AI67" s="32">
        <v>0</v>
      </c>
      <c r="AJ67" s="32">
        <v>0</v>
      </c>
      <c r="AK67" s="32">
        <v>44</v>
      </c>
      <c r="AL67" s="32">
        <v>10.7</v>
      </c>
      <c r="AM67" s="32">
        <v>0</v>
      </c>
      <c r="AN67" s="32">
        <v>1.5</v>
      </c>
      <c r="AO67" s="32">
        <v>0</v>
      </c>
      <c r="AP67" s="32">
        <v>12</v>
      </c>
      <c r="AQ67" s="32">
        <v>1</v>
      </c>
      <c r="AR67" s="32">
        <v>0</v>
      </c>
      <c r="AS67" s="32">
        <v>0</v>
      </c>
      <c r="AT67" s="32">
        <v>0</v>
      </c>
      <c r="AU67" s="32">
        <v>58</v>
      </c>
      <c r="AV67" s="32">
        <v>8.7899999999999991</v>
      </c>
      <c r="AW67" s="32">
        <v>0</v>
      </c>
      <c r="AX67" s="32">
        <v>0</v>
      </c>
      <c r="AY67" s="32">
        <v>16.71</v>
      </c>
      <c r="AZ67" s="32">
        <v>1</v>
      </c>
      <c r="BA67" s="32">
        <v>1</v>
      </c>
      <c r="BB67" s="32">
        <v>1</v>
      </c>
      <c r="BC67" s="32">
        <v>3</v>
      </c>
      <c r="BD67" s="32">
        <v>2</v>
      </c>
      <c r="BE67" s="32">
        <v>25</v>
      </c>
      <c r="BF67" s="32">
        <v>1</v>
      </c>
      <c r="BG67" s="32">
        <v>3</v>
      </c>
      <c r="BH67" s="32">
        <v>11</v>
      </c>
      <c r="BI67" s="32">
        <v>14</v>
      </c>
      <c r="BJ67" s="32">
        <v>0.77</v>
      </c>
      <c r="BK67" s="32">
        <v>0.77</v>
      </c>
      <c r="BL67" s="32">
        <v>0.77</v>
      </c>
      <c r="BM67" s="32">
        <v>2.54</v>
      </c>
      <c r="BN67" s="32">
        <v>2</v>
      </c>
      <c r="BO67" s="32">
        <v>17.809999999999999</v>
      </c>
      <c r="BP67" s="32">
        <v>0.5</v>
      </c>
      <c r="BQ67" s="32">
        <v>2</v>
      </c>
      <c r="BR67" s="32">
        <v>1.33</v>
      </c>
      <c r="BS67" s="32">
        <v>12.83</v>
      </c>
      <c r="CH67" s="38" t="s">
        <v>104</v>
      </c>
      <c r="CI67" s="38" t="s">
        <v>498</v>
      </c>
      <c r="CJ67" s="38"/>
    </row>
    <row r="68" spans="1:88" s="1" customFormat="1" hidden="1">
      <c r="A68" s="41" t="s">
        <v>105</v>
      </c>
      <c r="B68" s="32" t="s">
        <v>93</v>
      </c>
      <c r="C68" s="32" t="s">
        <v>93</v>
      </c>
      <c r="D68" s="32" t="s">
        <v>93</v>
      </c>
      <c r="E68" s="32" t="s">
        <v>93</v>
      </c>
      <c r="F68" s="32" t="s">
        <v>93</v>
      </c>
      <c r="G68" s="32" t="s">
        <v>93</v>
      </c>
      <c r="H68" s="32" t="s">
        <v>93</v>
      </c>
      <c r="I68" s="32" t="s">
        <v>93</v>
      </c>
      <c r="J68" s="32" t="s">
        <v>93</v>
      </c>
      <c r="K68" s="32" t="s">
        <v>93</v>
      </c>
      <c r="L68" s="32" t="s">
        <v>93</v>
      </c>
      <c r="M68" s="32" t="s">
        <v>93</v>
      </c>
      <c r="N68" s="32" t="s">
        <v>93</v>
      </c>
      <c r="O68" s="32" t="s">
        <v>93</v>
      </c>
      <c r="P68" s="32" t="s">
        <v>93</v>
      </c>
      <c r="Q68" s="32" t="s">
        <v>93</v>
      </c>
      <c r="R68" s="32" t="s">
        <v>93</v>
      </c>
      <c r="S68" s="32" t="s">
        <v>93</v>
      </c>
      <c r="T68" s="32" t="s">
        <v>93</v>
      </c>
      <c r="U68" s="32" t="s">
        <v>93</v>
      </c>
      <c r="V68" s="32" t="s">
        <v>93</v>
      </c>
      <c r="W68" s="32" t="s">
        <v>93</v>
      </c>
      <c r="X68" s="32" t="s">
        <v>93</v>
      </c>
      <c r="Y68" s="32" t="s">
        <v>93</v>
      </c>
      <c r="Z68" s="32" t="s">
        <v>93</v>
      </c>
      <c r="AA68" s="32" t="s">
        <v>93</v>
      </c>
      <c r="AB68" s="32" t="s">
        <v>93</v>
      </c>
      <c r="AC68" s="32" t="s">
        <v>93</v>
      </c>
      <c r="AD68" s="32" t="s">
        <v>93</v>
      </c>
      <c r="AE68" s="32" t="s">
        <v>93</v>
      </c>
      <c r="AF68" s="32" t="s">
        <v>93</v>
      </c>
      <c r="AG68" s="32" t="s">
        <v>93</v>
      </c>
      <c r="AH68" s="32" t="s">
        <v>93</v>
      </c>
      <c r="AI68" s="32" t="s">
        <v>93</v>
      </c>
      <c r="AJ68" s="32" t="s">
        <v>93</v>
      </c>
      <c r="AK68" s="32" t="s">
        <v>93</v>
      </c>
      <c r="AL68" s="32" t="s">
        <v>93</v>
      </c>
      <c r="AM68" s="32" t="s">
        <v>93</v>
      </c>
      <c r="AN68" s="32" t="s">
        <v>93</v>
      </c>
      <c r="AO68" s="32" t="s">
        <v>93</v>
      </c>
      <c r="AP68" s="32" t="s">
        <v>93</v>
      </c>
      <c r="AQ68" s="32" t="s">
        <v>93</v>
      </c>
      <c r="AR68" s="32" t="s">
        <v>93</v>
      </c>
      <c r="AS68" s="32" t="s">
        <v>93</v>
      </c>
      <c r="AT68" s="32" t="s">
        <v>93</v>
      </c>
      <c r="AU68" s="32" t="s">
        <v>93</v>
      </c>
      <c r="AV68" s="32" t="s">
        <v>93</v>
      </c>
      <c r="AW68" s="32" t="s">
        <v>93</v>
      </c>
      <c r="AX68" s="32" t="s">
        <v>93</v>
      </c>
      <c r="AY68" s="32" t="s">
        <v>93</v>
      </c>
      <c r="AZ68" s="32" t="s">
        <v>93</v>
      </c>
      <c r="BA68" s="32" t="s">
        <v>93</v>
      </c>
      <c r="BB68" s="32" t="s">
        <v>93</v>
      </c>
      <c r="BC68" s="32" t="s">
        <v>93</v>
      </c>
      <c r="BD68" s="32" t="s">
        <v>93</v>
      </c>
      <c r="BE68" s="32" t="s">
        <v>93</v>
      </c>
      <c r="BF68" s="32" t="s">
        <v>93</v>
      </c>
      <c r="BG68" s="32" t="s">
        <v>93</v>
      </c>
      <c r="BH68" s="32" t="s">
        <v>93</v>
      </c>
      <c r="BI68" s="32" t="s">
        <v>93</v>
      </c>
      <c r="BJ68" s="32" t="s">
        <v>93</v>
      </c>
      <c r="BK68" s="32" t="s">
        <v>93</v>
      </c>
      <c r="BL68" s="32" t="s">
        <v>93</v>
      </c>
      <c r="BM68" s="32" t="s">
        <v>93</v>
      </c>
      <c r="BN68" s="32" t="s">
        <v>93</v>
      </c>
      <c r="BO68" s="32" t="s">
        <v>93</v>
      </c>
      <c r="BP68" s="32" t="s">
        <v>93</v>
      </c>
      <c r="BQ68" s="32" t="s">
        <v>93</v>
      </c>
      <c r="BR68" s="32" t="s">
        <v>93</v>
      </c>
      <c r="BS68" s="32"/>
      <c r="BT68" s="1" t="s">
        <v>94</v>
      </c>
      <c r="CH68" s="38" t="s">
        <v>105</v>
      </c>
      <c r="CI68" s="38" t="s">
        <v>498</v>
      </c>
      <c r="CJ68" s="38">
        <v>21</v>
      </c>
    </row>
    <row r="69" spans="1:88" s="1" customFormat="1" hidden="1">
      <c r="A69" s="41" t="s">
        <v>106</v>
      </c>
      <c r="B69" s="32">
        <v>68</v>
      </c>
      <c r="C69" s="32">
        <v>6</v>
      </c>
      <c r="D69" s="32"/>
      <c r="E69" s="32">
        <v>0</v>
      </c>
      <c r="F69" s="32">
        <v>1</v>
      </c>
      <c r="G69" s="32">
        <v>71</v>
      </c>
      <c r="H69" s="32">
        <v>1</v>
      </c>
      <c r="I69" s="32"/>
      <c r="J69" s="32">
        <v>0</v>
      </c>
      <c r="K69" s="32">
        <v>0</v>
      </c>
      <c r="L69" s="32">
        <v>392</v>
      </c>
      <c r="M69" s="32">
        <v>147</v>
      </c>
      <c r="N69" s="32"/>
      <c r="O69" s="32">
        <v>250</v>
      </c>
      <c r="P69" s="32">
        <v>0</v>
      </c>
      <c r="Q69" s="32">
        <v>78</v>
      </c>
      <c r="R69" s="32">
        <v>37</v>
      </c>
      <c r="S69" s="32"/>
      <c r="T69" s="32">
        <v>68</v>
      </c>
      <c r="U69" s="32">
        <v>10</v>
      </c>
      <c r="V69" s="32">
        <v>236</v>
      </c>
      <c r="W69" s="32">
        <v>143</v>
      </c>
      <c r="X69" s="32"/>
      <c r="Y69" s="32">
        <v>123</v>
      </c>
      <c r="Z69" s="32">
        <v>71</v>
      </c>
      <c r="AA69" s="32">
        <v>68</v>
      </c>
      <c r="AB69" s="32">
        <v>4.3825000000000003</v>
      </c>
      <c r="AC69" s="32"/>
      <c r="AD69" s="32">
        <v>0</v>
      </c>
      <c r="AE69" s="32">
        <v>0.89070000000000005</v>
      </c>
      <c r="AF69" s="32">
        <v>70</v>
      </c>
      <c r="AG69" s="32">
        <v>0.6</v>
      </c>
      <c r="AH69" s="32"/>
      <c r="AI69" s="32">
        <v>0</v>
      </c>
      <c r="AJ69" s="32">
        <v>0</v>
      </c>
      <c r="AK69" s="32">
        <v>392</v>
      </c>
      <c r="AL69" s="32">
        <v>90.270300000000006</v>
      </c>
      <c r="AM69" s="32"/>
      <c r="AN69" s="32">
        <v>87.694999999999993</v>
      </c>
      <c r="AO69" s="32">
        <v>0</v>
      </c>
      <c r="AP69" s="32">
        <v>78</v>
      </c>
      <c r="AQ69" s="32">
        <v>23.630400000000002</v>
      </c>
      <c r="AR69" s="32"/>
      <c r="AS69" s="32">
        <v>19.001000000000001</v>
      </c>
      <c r="AT69" s="32">
        <v>6.5071000000000003</v>
      </c>
      <c r="AU69" s="32">
        <v>236</v>
      </c>
      <c r="AV69" s="32">
        <v>88.409800000000004</v>
      </c>
      <c r="AW69" s="32"/>
      <c r="AX69" s="32">
        <v>34.000599999999999</v>
      </c>
      <c r="AY69" s="32">
        <v>44.546900000000001</v>
      </c>
      <c r="AZ69" s="32">
        <v>0</v>
      </c>
      <c r="BA69" s="32"/>
      <c r="BB69" s="32">
        <v>0</v>
      </c>
      <c r="BC69" s="32"/>
      <c r="BD69" s="32">
        <v>16</v>
      </c>
      <c r="BE69" s="32"/>
      <c r="BF69" s="32">
        <v>0</v>
      </c>
      <c r="BG69" s="32"/>
      <c r="BH69" s="32">
        <v>2</v>
      </c>
      <c r="BI69" s="32"/>
      <c r="BJ69" s="32">
        <v>0</v>
      </c>
      <c r="BK69" s="32"/>
      <c r="BL69" s="32">
        <v>0</v>
      </c>
      <c r="BM69" s="32"/>
      <c r="BN69" s="32">
        <v>7.2907000000000002</v>
      </c>
      <c r="BO69" s="32"/>
      <c r="BP69" s="32">
        <v>0</v>
      </c>
      <c r="BQ69" s="32"/>
      <c r="BR69" s="32">
        <v>1.7567999999999999</v>
      </c>
      <c r="BS69" s="32"/>
      <c r="CH69" s="38" t="s">
        <v>106</v>
      </c>
      <c r="CI69" s="38" t="s">
        <v>502</v>
      </c>
      <c r="CJ69" s="38"/>
    </row>
    <row r="70" spans="1:88" s="1" customFormat="1" hidden="1">
      <c r="A70" s="41" t="s">
        <v>107</v>
      </c>
      <c r="B70" s="32">
        <v>18</v>
      </c>
      <c r="C70" s="32">
        <v>1</v>
      </c>
      <c r="D70" s="32">
        <v>0</v>
      </c>
      <c r="E70" s="32">
        <v>0</v>
      </c>
      <c r="F70" s="32">
        <v>0</v>
      </c>
      <c r="G70" s="32">
        <v>3</v>
      </c>
      <c r="H70" s="32">
        <v>3</v>
      </c>
      <c r="I70" s="32">
        <v>0</v>
      </c>
      <c r="J70" s="32">
        <v>0</v>
      </c>
      <c r="K70" s="32">
        <v>0</v>
      </c>
      <c r="L70" s="32">
        <v>31</v>
      </c>
      <c r="M70" s="32">
        <v>52</v>
      </c>
      <c r="N70" s="32">
        <v>0</v>
      </c>
      <c r="O70" s="32">
        <v>0</v>
      </c>
      <c r="P70" s="32">
        <v>0</v>
      </c>
      <c r="Q70" s="32">
        <v>7</v>
      </c>
      <c r="R70" s="32">
        <v>37</v>
      </c>
      <c r="S70" s="32">
        <v>0</v>
      </c>
      <c r="T70" s="32">
        <v>0</v>
      </c>
      <c r="U70" s="32">
        <v>0</v>
      </c>
      <c r="V70" s="32">
        <v>67</v>
      </c>
      <c r="W70" s="32">
        <v>119</v>
      </c>
      <c r="X70" s="32">
        <v>0</v>
      </c>
      <c r="Y70" s="32">
        <v>0</v>
      </c>
      <c r="Z70" s="32">
        <v>0</v>
      </c>
      <c r="AA70" s="32">
        <v>18</v>
      </c>
      <c r="AB70" s="32">
        <v>0.6</v>
      </c>
      <c r="AC70" s="32">
        <v>0</v>
      </c>
      <c r="AD70" s="32">
        <v>0</v>
      </c>
      <c r="AE70" s="32">
        <v>0</v>
      </c>
      <c r="AF70" s="32">
        <v>3</v>
      </c>
      <c r="AG70" s="32">
        <v>1.5</v>
      </c>
      <c r="AH70" s="32">
        <v>0</v>
      </c>
      <c r="AI70" s="32">
        <v>0</v>
      </c>
      <c r="AJ70" s="32">
        <v>0</v>
      </c>
      <c r="AK70" s="32">
        <v>0</v>
      </c>
      <c r="AL70" s="32">
        <v>0</v>
      </c>
      <c r="AM70" s="32">
        <v>0</v>
      </c>
      <c r="AN70" s="32">
        <v>0</v>
      </c>
      <c r="AO70" s="32">
        <v>0</v>
      </c>
      <c r="AP70" s="32">
        <v>0</v>
      </c>
      <c r="AQ70" s="32">
        <v>0</v>
      </c>
      <c r="AR70" s="32">
        <v>0</v>
      </c>
      <c r="AS70" s="32">
        <v>0</v>
      </c>
      <c r="AT70" s="32">
        <v>0</v>
      </c>
      <c r="AU70" s="32">
        <v>0</v>
      </c>
      <c r="AV70" s="32">
        <v>0</v>
      </c>
      <c r="AW70" s="32">
        <v>0</v>
      </c>
      <c r="AX70" s="32">
        <v>0</v>
      </c>
      <c r="AY70" s="32">
        <v>0</v>
      </c>
      <c r="AZ70" s="32">
        <v>0</v>
      </c>
      <c r="BA70" s="32">
        <v>1</v>
      </c>
      <c r="BB70" s="32">
        <v>0</v>
      </c>
      <c r="BC70" s="32">
        <v>0</v>
      </c>
      <c r="BD70" s="32">
        <v>4</v>
      </c>
      <c r="BE70" s="32">
        <v>5</v>
      </c>
      <c r="BF70" s="32">
        <v>0</v>
      </c>
      <c r="BG70" s="32">
        <v>0</v>
      </c>
      <c r="BH70" s="32">
        <v>0</v>
      </c>
      <c r="BI70" s="32">
        <v>0</v>
      </c>
      <c r="BJ70" s="32">
        <v>0</v>
      </c>
      <c r="BK70" s="32">
        <v>0</v>
      </c>
      <c r="BL70" s="32">
        <v>0</v>
      </c>
      <c r="BM70" s="32">
        <v>0</v>
      </c>
      <c r="BN70" s="32">
        <v>0</v>
      </c>
      <c r="BO70" s="32">
        <v>0</v>
      </c>
      <c r="BP70" s="32">
        <v>0</v>
      </c>
      <c r="BQ70" s="32">
        <v>0</v>
      </c>
      <c r="BR70" s="32">
        <v>0</v>
      </c>
      <c r="BS70" s="32">
        <v>0</v>
      </c>
      <c r="CH70" s="38" t="s">
        <v>107</v>
      </c>
      <c r="CI70" s="38" t="s">
        <v>503</v>
      </c>
      <c r="CJ70" s="38">
        <v>18</v>
      </c>
    </row>
    <row r="71" spans="1:88" s="1" customFormat="1" hidden="1">
      <c r="A71" s="41" t="s">
        <v>108</v>
      </c>
      <c r="B71" s="32">
        <v>27</v>
      </c>
      <c r="C71" s="32"/>
      <c r="D71" s="32"/>
      <c r="E71" s="32"/>
      <c r="F71" s="32"/>
      <c r="G71" s="32">
        <v>18</v>
      </c>
      <c r="H71" s="32">
        <v>1</v>
      </c>
      <c r="I71" s="32"/>
      <c r="J71" s="32"/>
      <c r="K71" s="32"/>
      <c r="L71" s="32">
        <v>46</v>
      </c>
      <c r="M71" s="32">
        <v>8</v>
      </c>
      <c r="N71" s="32"/>
      <c r="O71" s="32"/>
      <c r="P71" s="32"/>
      <c r="Q71" s="32">
        <v>8</v>
      </c>
      <c r="R71" s="32">
        <v>1</v>
      </c>
      <c r="S71" s="32"/>
      <c r="T71" s="32">
        <v>12</v>
      </c>
      <c r="U71" s="32"/>
      <c r="V71" s="32">
        <v>79</v>
      </c>
      <c r="W71" s="32">
        <v>59</v>
      </c>
      <c r="X71" s="32"/>
      <c r="Y71" s="32">
        <v>21</v>
      </c>
      <c r="Z71" s="32">
        <v>7</v>
      </c>
      <c r="AA71" s="32">
        <v>27</v>
      </c>
      <c r="AB71" s="32"/>
      <c r="AC71" s="32"/>
      <c r="AD71" s="32"/>
      <c r="AE71" s="32"/>
      <c r="AF71" s="32">
        <v>18</v>
      </c>
      <c r="AG71" s="32">
        <v>0.2</v>
      </c>
      <c r="AH71" s="32"/>
      <c r="AI71" s="32"/>
      <c r="AJ71" s="32"/>
      <c r="AK71" s="32">
        <v>46</v>
      </c>
      <c r="AL71" s="32">
        <v>5.1100000000000003</v>
      </c>
      <c r="AM71" s="32"/>
      <c r="AN71" s="32"/>
      <c r="AO71" s="32"/>
      <c r="AP71" s="32">
        <v>8</v>
      </c>
      <c r="AQ71" s="32">
        <v>0.39</v>
      </c>
      <c r="AR71" s="32"/>
      <c r="AS71" s="32">
        <v>4.1399999999999997</v>
      </c>
      <c r="AT71" s="32"/>
      <c r="AU71" s="32">
        <v>79</v>
      </c>
      <c r="AV71" s="32">
        <v>33.03</v>
      </c>
      <c r="AW71" s="32"/>
      <c r="AX71" s="32">
        <v>5.54</v>
      </c>
      <c r="AY71" s="32">
        <v>3</v>
      </c>
      <c r="AZ71" s="32"/>
      <c r="BA71" s="32"/>
      <c r="BB71" s="32"/>
      <c r="BC71" s="32"/>
      <c r="BD71" s="32"/>
      <c r="BE71" s="32">
        <v>1</v>
      </c>
      <c r="BF71" s="32"/>
      <c r="BG71" s="32"/>
      <c r="BH71" s="32">
        <v>2</v>
      </c>
      <c r="BI71" s="32">
        <v>2</v>
      </c>
      <c r="BJ71" s="32"/>
      <c r="BK71" s="32"/>
      <c r="BL71" s="32"/>
      <c r="BM71" s="32"/>
      <c r="BN71" s="32"/>
      <c r="BO71" s="32">
        <v>1</v>
      </c>
      <c r="BP71" s="32"/>
      <c r="BQ71" s="32"/>
      <c r="BR71" s="32">
        <v>2</v>
      </c>
      <c r="BS71" s="32">
        <v>2</v>
      </c>
      <c r="CH71" s="38" t="s">
        <v>108</v>
      </c>
      <c r="CI71" s="38" t="s">
        <v>498</v>
      </c>
      <c r="CJ71" s="38"/>
    </row>
    <row r="72" spans="1:88" s="1" customFormat="1" hidden="1">
      <c r="A72" s="41" t="s">
        <v>109</v>
      </c>
      <c r="B72" s="32">
        <v>2</v>
      </c>
      <c r="C72" s="32">
        <v>3</v>
      </c>
      <c r="D72" s="32"/>
      <c r="E72" s="32"/>
      <c r="F72" s="32"/>
      <c r="G72" s="32">
        <v>4</v>
      </c>
      <c r="H72" s="32"/>
      <c r="I72" s="32"/>
      <c r="J72" s="32"/>
      <c r="K72" s="32"/>
      <c r="L72" s="32">
        <v>3</v>
      </c>
      <c r="M72" s="32">
        <v>5</v>
      </c>
      <c r="N72" s="32"/>
      <c r="O72" s="32">
        <v>2</v>
      </c>
      <c r="P72" s="32"/>
      <c r="Q72" s="32">
        <v>9</v>
      </c>
      <c r="R72" s="32">
        <v>2</v>
      </c>
      <c r="S72" s="32"/>
      <c r="T72" s="32"/>
      <c r="U72" s="32"/>
      <c r="V72" s="32">
        <v>8</v>
      </c>
      <c r="W72" s="32">
        <v>12</v>
      </c>
      <c r="X72" s="32">
        <v>3</v>
      </c>
      <c r="Y72" s="32"/>
      <c r="Z72" s="32"/>
      <c r="AA72" s="32">
        <v>2</v>
      </c>
      <c r="AB72" s="32">
        <v>1.81</v>
      </c>
      <c r="AC72" s="32"/>
      <c r="AD72" s="32"/>
      <c r="AE72" s="32"/>
      <c r="AF72" s="32">
        <v>4</v>
      </c>
      <c r="AG72" s="32"/>
      <c r="AH72" s="32"/>
      <c r="AI72" s="32"/>
      <c r="AJ72" s="32"/>
      <c r="AK72" s="32">
        <v>3</v>
      </c>
      <c r="AL72" s="32">
        <v>3.62</v>
      </c>
      <c r="AM72" s="32"/>
      <c r="AN72" s="32">
        <v>0.13</v>
      </c>
      <c r="AO72" s="32"/>
      <c r="AP72" s="32">
        <v>9</v>
      </c>
      <c r="AQ72" s="32">
        <v>0.77</v>
      </c>
      <c r="AR72" s="32"/>
      <c r="AS72" s="32"/>
      <c r="AT72" s="32"/>
      <c r="AU72" s="32">
        <v>8</v>
      </c>
      <c r="AV72" s="32">
        <v>8.8800000000000008</v>
      </c>
      <c r="AW72" s="32">
        <v>0.8</v>
      </c>
      <c r="AX72" s="32"/>
      <c r="AY72" s="32"/>
      <c r="AZ72" s="32"/>
      <c r="BA72" s="32"/>
      <c r="BB72" s="32"/>
      <c r="BC72" s="32"/>
      <c r="BD72" s="32"/>
      <c r="BE72" s="32">
        <v>1</v>
      </c>
      <c r="BF72" s="32"/>
      <c r="BG72" s="32"/>
      <c r="BH72" s="32"/>
      <c r="BI72" s="32"/>
      <c r="BJ72" s="32"/>
      <c r="BK72" s="32"/>
      <c r="BL72" s="32"/>
      <c r="BM72" s="32"/>
      <c r="BN72" s="32"/>
      <c r="BO72" s="32">
        <v>1</v>
      </c>
      <c r="BP72" s="32"/>
      <c r="BQ72" s="32"/>
      <c r="BR72" s="32"/>
      <c r="BS72" s="32"/>
      <c r="CH72" s="38" t="s">
        <v>109</v>
      </c>
      <c r="CI72" s="38" t="s">
        <v>498</v>
      </c>
      <c r="CJ72" s="38"/>
    </row>
    <row r="73" spans="1:88" s="1" customFormat="1" hidden="1">
      <c r="A73" s="41" t="s">
        <v>110</v>
      </c>
      <c r="B73" s="32">
        <v>57</v>
      </c>
      <c r="C73" s="32">
        <v>2</v>
      </c>
      <c r="D73" s="32">
        <v>0</v>
      </c>
      <c r="E73" s="32">
        <v>0</v>
      </c>
      <c r="F73" s="32">
        <v>0</v>
      </c>
      <c r="G73" s="32">
        <v>0</v>
      </c>
      <c r="H73" s="32">
        <v>0</v>
      </c>
      <c r="I73" s="32">
        <v>0</v>
      </c>
      <c r="J73" s="32">
        <v>0</v>
      </c>
      <c r="K73" s="32">
        <v>0</v>
      </c>
      <c r="L73" s="32">
        <v>251</v>
      </c>
      <c r="M73" s="32">
        <v>127</v>
      </c>
      <c r="N73" s="32">
        <v>0</v>
      </c>
      <c r="O73" s="32">
        <v>141</v>
      </c>
      <c r="P73" s="32">
        <v>0</v>
      </c>
      <c r="Q73" s="32">
        <v>0</v>
      </c>
      <c r="R73" s="32">
        <v>2</v>
      </c>
      <c r="S73" s="32">
        <v>0</v>
      </c>
      <c r="T73" s="32">
        <v>0</v>
      </c>
      <c r="U73" s="32">
        <v>0</v>
      </c>
      <c r="V73" s="32">
        <v>274</v>
      </c>
      <c r="W73" s="32">
        <v>188</v>
      </c>
      <c r="X73" s="32">
        <v>0</v>
      </c>
      <c r="Y73" s="32">
        <v>0</v>
      </c>
      <c r="Z73" s="32">
        <v>118</v>
      </c>
      <c r="AA73" s="32">
        <v>57</v>
      </c>
      <c r="AB73" s="32">
        <v>1.6</v>
      </c>
      <c r="AC73" s="32">
        <v>0</v>
      </c>
      <c r="AD73" s="32">
        <v>0</v>
      </c>
      <c r="AE73" s="32">
        <v>0</v>
      </c>
      <c r="AF73" s="32">
        <v>0</v>
      </c>
      <c r="AG73" s="32">
        <v>0</v>
      </c>
      <c r="AH73" s="32">
        <v>0</v>
      </c>
      <c r="AI73" s="32">
        <v>0</v>
      </c>
      <c r="AJ73" s="32">
        <v>0</v>
      </c>
      <c r="AK73" s="32">
        <v>251</v>
      </c>
      <c r="AL73" s="32">
        <v>98.55</v>
      </c>
      <c r="AM73" s="32">
        <v>0</v>
      </c>
      <c r="AN73" s="32">
        <v>18.41</v>
      </c>
      <c r="AO73" s="32">
        <v>0</v>
      </c>
      <c r="AP73" s="32">
        <v>0</v>
      </c>
      <c r="AQ73" s="32">
        <v>0.28000000000000003</v>
      </c>
      <c r="AR73" s="32">
        <v>0</v>
      </c>
      <c r="AS73" s="32">
        <v>0</v>
      </c>
      <c r="AT73" s="32">
        <v>0</v>
      </c>
      <c r="AU73" s="32">
        <v>274</v>
      </c>
      <c r="AV73" s="32">
        <v>154</v>
      </c>
      <c r="AW73" s="32">
        <v>0</v>
      </c>
      <c r="AX73" s="32">
        <v>0</v>
      </c>
      <c r="AY73" s="32">
        <v>41.45</v>
      </c>
      <c r="AZ73" s="32">
        <v>0</v>
      </c>
      <c r="BA73" s="32">
        <v>0</v>
      </c>
      <c r="BB73" s="32">
        <v>0</v>
      </c>
      <c r="BC73" s="32">
        <v>0</v>
      </c>
      <c r="BD73" s="32">
        <v>1</v>
      </c>
      <c r="BE73" s="32">
        <v>5</v>
      </c>
      <c r="BF73" s="32">
        <v>1</v>
      </c>
      <c r="BG73" s="32">
        <v>1</v>
      </c>
      <c r="BH73" s="32">
        <v>2</v>
      </c>
      <c r="BI73" s="32">
        <v>9</v>
      </c>
      <c r="BJ73" s="32">
        <v>0</v>
      </c>
      <c r="BK73" s="32">
        <v>0</v>
      </c>
      <c r="BL73" s="32">
        <v>0</v>
      </c>
      <c r="BM73" s="32">
        <v>0</v>
      </c>
      <c r="BN73" s="32">
        <v>1</v>
      </c>
      <c r="BO73" s="32">
        <v>2</v>
      </c>
      <c r="BP73" s="32">
        <v>1</v>
      </c>
      <c r="BQ73" s="32">
        <v>1</v>
      </c>
      <c r="BR73" s="32">
        <v>2</v>
      </c>
      <c r="BS73" s="32">
        <v>5.2</v>
      </c>
      <c r="CH73" s="38" t="s">
        <v>110</v>
      </c>
      <c r="CI73" s="38" t="s">
        <v>504</v>
      </c>
      <c r="CJ73" s="38"/>
    </row>
    <row r="74" spans="1:88" s="1" customFormat="1" hidden="1">
      <c r="A74" s="41" t="s">
        <v>111</v>
      </c>
      <c r="B74" s="32">
        <v>57</v>
      </c>
      <c r="C74" s="32">
        <v>8</v>
      </c>
      <c r="D74" s="32">
        <v>0</v>
      </c>
      <c r="E74" s="32">
        <v>0</v>
      </c>
      <c r="F74" s="32">
        <v>1</v>
      </c>
      <c r="G74" s="32">
        <v>99</v>
      </c>
      <c r="H74" s="32">
        <v>12</v>
      </c>
      <c r="I74" s="32">
        <v>0</v>
      </c>
      <c r="J74" s="32">
        <v>0</v>
      </c>
      <c r="K74" s="32">
        <v>0</v>
      </c>
      <c r="L74" s="32">
        <v>144</v>
      </c>
      <c r="M74" s="32">
        <v>140</v>
      </c>
      <c r="N74" s="32">
        <v>0</v>
      </c>
      <c r="O74" s="32">
        <v>56</v>
      </c>
      <c r="P74" s="32">
        <v>431</v>
      </c>
      <c r="Q74" s="32">
        <v>16</v>
      </c>
      <c r="R74" s="32">
        <v>16</v>
      </c>
      <c r="S74" s="32">
        <v>0</v>
      </c>
      <c r="T74" s="32">
        <v>0</v>
      </c>
      <c r="U74" s="32">
        <v>33</v>
      </c>
      <c r="V74" s="32">
        <v>274</v>
      </c>
      <c r="W74" s="32">
        <v>167</v>
      </c>
      <c r="X74" s="32">
        <v>46</v>
      </c>
      <c r="Y74" s="32">
        <v>0</v>
      </c>
      <c r="Z74" s="32">
        <v>369</v>
      </c>
      <c r="AA74" s="32">
        <v>57</v>
      </c>
      <c r="AB74" s="32">
        <v>3.05</v>
      </c>
      <c r="AC74" s="32">
        <v>0</v>
      </c>
      <c r="AD74" s="32">
        <v>0</v>
      </c>
      <c r="AE74" s="32">
        <v>0.03</v>
      </c>
      <c r="AF74" s="32">
        <v>99</v>
      </c>
      <c r="AG74" s="32">
        <v>5.01</v>
      </c>
      <c r="AH74" s="32">
        <v>0</v>
      </c>
      <c r="AI74" s="32">
        <v>0</v>
      </c>
      <c r="AJ74" s="32">
        <v>0</v>
      </c>
      <c r="AK74" s="32">
        <v>144</v>
      </c>
      <c r="AL74" s="32">
        <v>75.63</v>
      </c>
      <c r="AM74" s="32">
        <v>0</v>
      </c>
      <c r="AN74" s="32">
        <v>1.51</v>
      </c>
      <c r="AO74" s="32">
        <v>17.559999999999999</v>
      </c>
      <c r="AP74" s="32">
        <v>16</v>
      </c>
      <c r="AQ74" s="32">
        <v>5.85</v>
      </c>
      <c r="AR74" s="32">
        <v>0</v>
      </c>
      <c r="AS74" s="32">
        <v>0</v>
      </c>
      <c r="AT74" s="32">
        <v>2.04</v>
      </c>
      <c r="AU74" s="32">
        <v>274</v>
      </c>
      <c r="AV74" s="32">
        <v>89.91</v>
      </c>
      <c r="AW74" s="32">
        <v>1.24</v>
      </c>
      <c r="AX74" s="32">
        <v>0</v>
      </c>
      <c r="AY74" s="32">
        <v>78.14</v>
      </c>
      <c r="AZ74" s="32">
        <v>0</v>
      </c>
      <c r="BA74" s="32">
        <v>0</v>
      </c>
      <c r="BB74" s="32">
        <v>0</v>
      </c>
      <c r="BC74" s="32">
        <v>0</v>
      </c>
      <c r="BD74" s="32">
        <v>4</v>
      </c>
      <c r="BE74" s="32">
        <v>5</v>
      </c>
      <c r="BF74" s="32">
        <v>0</v>
      </c>
      <c r="BG74" s="32">
        <v>0</v>
      </c>
      <c r="BH74" s="32">
        <v>20</v>
      </c>
      <c r="BI74" s="32">
        <v>33</v>
      </c>
      <c r="BJ74" s="32">
        <v>0</v>
      </c>
      <c r="BK74" s="32">
        <v>0</v>
      </c>
      <c r="BL74" s="32">
        <v>0</v>
      </c>
      <c r="BM74" s="32">
        <v>0</v>
      </c>
      <c r="BN74" s="32">
        <v>0.11</v>
      </c>
      <c r="BO74" s="32">
        <v>0.14000000000000001</v>
      </c>
      <c r="BP74" s="32">
        <v>0</v>
      </c>
      <c r="BQ74" s="32">
        <v>0</v>
      </c>
      <c r="BR74" s="32">
        <v>3.41</v>
      </c>
      <c r="BS74" s="32">
        <v>3.76</v>
      </c>
      <c r="CH74" s="38" t="s">
        <v>111</v>
      </c>
      <c r="CI74" s="38" t="s">
        <v>505</v>
      </c>
      <c r="CJ74" s="38">
        <v>175</v>
      </c>
    </row>
    <row r="75" spans="1:88" s="1" customFormat="1" hidden="1">
      <c r="A75" s="41" t="s">
        <v>112</v>
      </c>
      <c r="B75" s="32">
        <v>49</v>
      </c>
      <c r="C75" s="32">
        <v>3</v>
      </c>
      <c r="D75" s="32">
        <v>0</v>
      </c>
      <c r="E75" s="32">
        <v>0</v>
      </c>
      <c r="F75" s="32">
        <v>0</v>
      </c>
      <c r="G75" s="32">
        <v>0</v>
      </c>
      <c r="H75" s="32">
        <v>6</v>
      </c>
      <c r="I75" s="32">
        <v>0</v>
      </c>
      <c r="J75" s="32">
        <v>0</v>
      </c>
      <c r="K75" s="32">
        <v>0</v>
      </c>
      <c r="L75" s="32">
        <v>70</v>
      </c>
      <c r="M75" s="32">
        <v>70</v>
      </c>
      <c r="N75" s="32">
        <v>0</v>
      </c>
      <c r="O75" s="32">
        <v>0</v>
      </c>
      <c r="P75" s="32">
        <v>10</v>
      </c>
      <c r="Q75" s="32">
        <v>6</v>
      </c>
      <c r="R75" s="32">
        <v>6</v>
      </c>
      <c r="S75" s="32">
        <v>0</v>
      </c>
      <c r="T75" s="32">
        <v>0</v>
      </c>
      <c r="U75" s="32">
        <v>1</v>
      </c>
      <c r="V75" s="32">
        <v>134</v>
      </c>
      <c r="W75" s="32">
        <v>197</v>
      </c>
      <c r="X75" s="32">
        <v>0</v>
      </c>
      <c r="Y75" s="32">
        <v>0</v>
      </c>
      <c r="Z75" s="32">
        <v>127</v>
      </c>
      <c r="AA75" s="32">
        <v>47</v>
      </c>
      <c r="AB75" s="32">
        <v>2.5</v>
      </c>
      <c r="AC75" s="32">
        <v>0</v>
      </c>
      <c r="AD75" s="32">
        <v>0</v>
      </c>
      <c r="AE75" s="32">
        <v>0</v>
      </c>
      <c r="AF75" s="32">
        <v>0</v>
      </c>
      <c r="AG75" s="32">
        <v>1.2</v>
      </c>
      <c r="AH75" s="32">
        <v>0</v>
      </c>
      <c r="AI75" s="32">
        <v>0</v>
      </c>
      <c r="AJ75" s="32">
        <v>0</v>
      </c>
      <c r="AK75" s="32">
        <v>72</v>
      </c>
      <c r="AL75" s="32">
        <v>64.540000000000006</v>
      </c>
      <c r="AM75" s="32">
        <v>0</v>
      </c>
      <c r="AN75" s="32">
        <v>0</v>
      </c>
      <c r="AO75" s="32">
        <v>4.2300000000000004</v>
      </c>
      <c r="AP75" s="32">
        <v>9</v>
      </c>
      <c r="AQ75" s="32">
        <v>3.01</v>
      </c>
      <c r="AR75" s="32">
        <v>0</v>
      </c>
      <c r="AS75" s="32">
        <v>0</v>
      </c>
      <c r="AT75" s="32">
        <v>0.41</v>
      </c>
      <c r="AU75" s="32">
        <v>125</v>
      </c>
      <c r="AV75" s="32">
        <v>115.2</v>
      </c>
      <c r="AW75" s="32">
        <v>0</v>
      </c>
      <c r="AX75" s="32">
        <v>0</v>
      </c>
      <c r="AY75" s="32">
        <v>66.38</v>
      </c>
      <c r="AZ75" s="32"/>
      <c r="BA75" s="32"/>
      <c r="BB75" s="32"/>
      <c r="BC75" s="32"/>
      <c r="BD75" s="32"/>
      <c r="BE75" s="32"/>
      <c r="BF75" s="32"/>
      <c r="BG75" s="32"/>
      <c r="BH75" s="32"/>
      <c r="BI75" s="32"/>
      <c r="BJ75" s="32"/>
      <c r="BK75" s="32"/>
      <c r="BL75" s="32"/>
      <c r="BM75" s="32"/>
      <c r="BN75" s="32"/>
      <c r="BO75" s="32"/>
      <c r="BP75" s="32"/>
      <c r="BQ75" s="32"/>
      <c r="BR75" s="32"/>
      <c r="BS75" s="32"/>
      <c r="CH75" s="38" t="s">
        <v>112</v>
      </c>
      <c r="CI75" s="38" t="s">
        <v>506</v>
      </c>
      <c r="CJ75" s="38"/>
    </row>
    <row r="76" spans="1:88" s="1" customFormat="1" hidden="1">
      <c r="A76" s="41" t="s">
        <v>113</v>
      </c>
      <c r="B76" s="32">
        <v>9</v>
      </c>
      <c r="C76" s="32">
        <v>0</v>
      </c>
      <c r="D76" s="32">
        <v>0</v>
      </c>
      <c r="E76" s="32">
        <v>0</v>
      </c>
      <c r="F76" s="32">
        <v>0</v>
      </c>
      <c r="G76" s="32">
        <v>23</v>
      </c>
      <c r="H76" s="32">
        <v>0</v>
      </c>
      <c r="I76" s="32">
        <v>0</v>
      </c>
      <c r="J76" s="32">
        <v>0</v>
      </c>
      <c r="K76" s="32">
        <v>0</v>
      </c>
      <c r="L76" s="32">
        <v>74</v>
      </c>
      <c r="M76" s="32">
        <v>38</v>
      </c>
      <c r="N76" s="32">
        <v>0</v>
      </c>
      <c r="O76" s="32">
        <v>50</v>
      </c>
      <c r="P76" s="32">
        <v>0</v>
      </c>
      <c r="Q76" s="32">
        <v>11</v>
      </c>
      <c r="R76" s="32">
        <v>4</v>
      </c>
      <c r="S76" s="32">
        <v>0</v>
      </c>
      <c r="T76" s="32">
        <v>2</v>
      </c>
      <c r="U76" s="32">
        <v>0</v>
      </c>
      <c r="V76" s="32">
        <v>48</v>
      </c>
      <c r="W76" s="32">
        <v>125</v>
      </c>
      <c r="X76" s="32">
        <v>0</v>
      </c>
      <c r="Y76" s="32">
        <v>81</v>
      </c>
      <c r="Z76" s="32">
        <v>0</v>
      </c>
      <c r="AA76" s="32">
        <v>9</v>
      </c>
      <c r="AB76" s="32">
        <v>0</v>
      </c>
      <c r="AC76" s="32">
        <v>0</v>
      </c>
      <c r="AD76" s="32">
        <v>0</v>
      </c>
      <c r="AE76" s="32">
        <v>0</v>
      </c>
      <c r="AF76" s="32">
        <v>23</v>
      </c>
      <c r="AG76" s="32">
        <v>0</v>
      </c>
      <c r="AH76" s="32">
        <v>0</v>
      </c>
      <c r="AI76" s="32">
        <v>0</v>
      </c>
      <c r="AJ76" s="32">
        <v>0</v>
      </c>
      <c r="AK76" s="32">
        <v>74</v>
      </c>
      <c r="AL76" s="32">
        <v>33</v>
      </c>
      <c r="AM76" s="32">
        <v>0</v>
      </c>
      <c r="AN76" s="32">
        <v>10</v>
      </c>
      <c r="AO76" s="32">
        <v>0</v>
      </c>
      <c r="AP76" s="32">
        <v>11</v>
      </c>
      <c r="AQ76" s="32">
        <v>2.9</v>
      </c>
      <c r="AR76" s="32">
        <v>0</v>
      </c>
      <c r="AS76" s="32">
        <v>1.3</v>
      </c>
      <c r="AT76" s="32">
        <v>0</v>
      </c>
      <c r="AU76" s="32">
        <v>48</v>
      </c>
      <c r="AV76" s="32">
        <v>70</v>
      </c>
      <c r="AW76" s="32">
        <v>0</v>
      </c>
      <c r="AX76" s="32">
        <v>5</v>
      </c>
      <c r="AY76" s="32">
        <v>0</v>
      </c>
      <c r="AZ76" s="32">
        <v>0</v>
      </c>
      <c r="BA76" s="32">
        <v>0</v>
      </c>
      <c r="BB76" s="32">
        <v>0</v>
      </c>
      <c r="BC76" s="32">
        <v>0</v>
      </c>
      <c r="BD76" s="32">
        <v>0</v>
      </c>
      <c r="BE76" s="32">
        <v>5</v>
      </c>
      <c r="BF76" s="32">
        <v>0</v>
      </c>
      <c r="BG76" s="32">
        <v>0</v>
      </c>
      <c r="BH76" s="32">
        <v>0</v>
      </c>
      <c r="BI76" s="32">
        <v>0</v>
      </c>
      <c r="BJ76" s="32">
        <v>0</v>
      </c>
      <c r="BK76" s="32">
        <v>0</v>
      </c>
      <c r="BL76" s="32">
        <v>0</v>
      </c>
      <c r="BM76" s="32">
        <v>0</v>
      </c>
      <c r="BN76" s="32">
        <v>0</v>
      </c>
      <c r="BO76" s="32">
        <v>0.26</v>
      </c>
      <c r="BP76" s="32">
        <v>0</v>
      </c>
      <c r="BQ76" s="32">
        <v>0</v>
      </c>
      <c r="BR76" s="32">
        <v>0</v>
      </c>
      <c r="BS76" s="32">
        <v>0</v>
      </c>
      <c r="CH76" s="38" t="s">
        <v>113</v>
      </c>
      <c r="CI76" s="38" t="s">
        <v>507</v>
      </c>
      <c r="CJ76" s="38">
        <v>33</v>
      </c>
    </row>
    <row r="77" spans="1:88" s="1" customFormat="1" hidden="1">
      <c r="A77" s="41" t="s">
        <v>114</v>
      </c>
      <c r="B77" s="32">
        <v>55</v>
      </c>
      <c r="C77" s="32">
        <v>0</v>
      </c>
      <c r="D77" s="32">
        <v>0</v>
      </c>
      <c r="E77" s="32">
        <v>0</v>
      </c>
      <c r="F77" s="32">
        <v>0</v>
      </c>
      <c r="G77" s="32">
        <v>3</v>
      </c>
      <c r="H77" s="32">
        <v>6</v>
      </c>
      <c r="I77" s="32">
        <v>0</v>
      </c>
      <c r="J77" s="32">
        <v>0</v>
      </c>
      <c r="K77" s="32">
        <v>0</v>
      </c>
      <c r="L77" s="32">
        <v>226</v>
      </c>
      <c r="M77" s="32">
        <v>114</v>
      </c>
      <c r="N77" s="32">
        <v>0</v>
      </c>
      <c r="O77" s="32">
        <v>0</v>
      </c>
      <c r="P77" s="32">
        <v>0</v>
      </c>
      <c r="Q77" s="32">
        <v>27</v>
      </c>
      <c r="R77" s="32">
        <v>30</v>
      </c>
      <c r="S77" s="32">
        <v>0</v>
      </c>
      <c r="T77" s="32">
        <v>1</v>
      </c>
      <c r="U77" s="32">
        <v>17</v>
      </c>
      <c r="V77" s="32">
        <v>35</v>
      </c>
      <c r="W77" s="32">
        <v>51</v>
      </c>
      <c r="X77" s="32">
        <v>0</v>
      </c>
      <c r="Y77" s="32">
        <v>6</v>
      </c>
      <c r="Z77" s="32">
        <v>40</v>
      </c>
      <c r="AA77" s="32">
        <v>5500</v>
      </c>
      <c r="AB77" s="32">
        <v>0</v>
      </c>
      <c r="AC77" s="32">
        <v>0</v>
      </c>
      <c r="AD77" s="32">
        <v>0</v>
      </c>
      <c r="AE77" s="32">
        <v>0</v>
      </c>
      <c r="AF77" s="32">
        <v>300</v>
      </c>
      <c r="AG77" s="32">
        <v>0</v>
      </c>
      <c r="AH77" s="32">
        <v>0</v>
      </c>
      <c r="AI77" s="32">
        <v>0</v>
      </c>
      <c r="AJ77" s="32">
        <v>0</v>
      </c>
      <c r="AK77" s="32">
        <v>22600</v>
      </c>
      <c r="AL77" s="32">
        <v>6618.04</v>
      </c>
      <c r="AM77" s="32">
        <v>0</v>
      </c>
      <c r="AN77" s="32">
        <v>0</v>
      </c>
      <c r="AO77" s="32">
        <v>0</v>
      </c>
      <c r="AP77" s="32">
        <v>2700</v>
      </c>
      <c r="AQ77" s="32">
        <v>1706.01</v>
      </c>
      <c r="AR77" s="32">
        <v>0</v>
      </c>
      <c r="AS77" s="32">
        <v>2.7</v>
      </c>
      <c r="AT77" s="32">
        <v>1042.69</v>
      </c>
      <c r="AU77" s="32">
        <v>3500</v>
      </c>
      <c r="AV77" s="32">
        <v>3051.3</v>
      </c>
      <c r="AW77" s="32">
        <v>0</v>
      </c>
      <c r="AX77" s="32">
        <v>16.2</v>
      </c>
      <c r="AY77" s="32">
        <v>2248.1999999999998</v>
      </c>
      <c r="AZ77" s="32"/>
      <c r="BA77" s="32"/>
      <c r="BB77" s="32"/>
      <c r="BC77" s="32"/>
      <c r="BD77" s="32"/>
      <c r="BE77" s="32"/>
      <c r="BF77" s="32"/>
      <c r="BG77" s="32"/>
      <c r="BH77" s="32"/>
      <c r="BI77" s="32"/>
      <c r="BJ77" s="32"/>
      <c r="BK77" s="32"/>
      <c r="BL77" s="32"/>
      <c r="BM77" s="32"/>
      <c r="BN77" s="32"/>
      <c r="BO77" s="32"/>
      <c r="BP77" s="32"/>
      <c r="BQ77" s="32"/>
      <c r="BR77" s="32"/>
      <c r="BS77" s="32"/>
      <c r="CH77" s="38" t="s">
        <v>114</v>
      </c>
      <c r="CI77" s="38" t="s">
        <v>508</v>
      </c>
      <c r="CJ77" s="38">
        <v>2</v>
      </c>
    </row>
    <row r="78" spans="1:88" s="1" customFormat="1" hidden="1">
      <c r="A78" s="41" t="s">
        <v>115</v>
      </c>
      <c r="B78" s="32">
        <v>13</v>
      </c>
      <c r="C78" s="32">
        <v>1</v>
      </c>
      <c r="D78" s="32">
        <v>0</v>
      </c>
      <c r="E78" s="32">
        <v>0</v>
      </c>
      <c r="F78" s="32">
        <v>0</v>
      </c>
      <c r="G78" s="32">
        <v>41</v>
      </c>
      <c r="H78" s="32">
        <v>2</v>
      </c>
      <c r="I78" s="32">
        <v>0</v>
      </c>
      <c r="J78" s="32">
        <v>0</v>
      </c>
      <c r="K78" s="32">
        <v>0</v>
      </c>
      <c r="L78" s="32">
        <v>83</v>
      </c>
      <c r="M78" s="32">
        <v>27</v>
      </c>
      <c r="N78" s="32">
        <v>0</v>
      </c>
      <c r="O78" s="32">
        <v>5</v>
      </c>
      <c r="P78" s="32">
        <v>8</v>
      </c>
      <c r="Q78" s="32">
        <v>7</v>
      </c>
      <c r="R78" s="32">
        <v>2</v>
      </c>
      <c r="S78" s="32">
        <v>0</v>
      </c>
      <c r="T78" s="32">
        <v>0</v>
      </c>
      <c r="U78" s="32">
        <v>3</v>
      </c>
      <c r="V78" s="32">
        <v>119</v>
      </c>
      <c r="W78" s="32">
        <v>19</v>
      </c>
      <c r="X78" s="32">
        <v>0</v>
      </c>
      <c r="Y78" s="32">
        <v>3</v>
      </c>
      <c r="Z78" s="32">
        <v>36</v>
      </c>
      <c r="AA78" s="32">
        <v>13</v>
      </c>
      <c r="AB78" s="32">
        <v>0.66</v>
      </c>
      <c r="AC78" s="32">
        <v>0</v>
      </c>
      <c r="AD78" s="32">
        <v>0</v>
      </c>
      <c r="AE78" s="32">
        <v>0</v>
      </c>
      <c r="AF78" s="32">
        <v>41</v>
      </c>
      <c r="AG78" s="32">
        <v>1.6</v>
      </c>
      <c r="AH78" s="32">
        <v>0</v>
      </c>
      <c r="AI78" s="32">
        <v>0</v>
      </c>
      <c r="AJ78" s="32">
        <v>0</v>
      </c>
      <c r="AK78" s="32">
        <v>83</v>
      </c>
      <c r="AL78" s="32">
        <v>17.489999999999998</v>
      </c>
      <c r="AM78" s="32">
        <v>0</v>
      </c>
      <c r="AN78" s="32">
        <v>1.82</v>
      </c>
      <c r="AO78" s="32">
        <v>2.48</v>
      </c>
      <c r="AP78" s="32">
        <v>7</v>
      </c>
      <c r="AQ78" s="32">
        <v>1.3</v>
      </c>
      <c r="AR78" s="32">
        <v>0</v>
      </c>
      <c r="AS78" s="32">
        <v>0</v>
      </c>
      <c r="AT78" s="32">
        <v>2.04</v>
      </c>
      <c r="AU78" s="32">
        <v>119</v>
      </c>
      <c r="AV78" s="32">
        <v>12.51</v>
      </c>
      <c r="AW78" s="32">
        <v>0</v>
      </c>
      <c r="AX78" s="32">
        <v>2.52</v>
      </c>
      <c r="AY78" s="32">
        <v>23.47</v>
      </c>
      <c r="AZ78" s="32">
        <v>0</v>
      </c>
      <c r="BA78" s="32">
        <v>0</v>
      </c>
      <c r="BB78" s="32">
        <v>0</v>
      </c>
      <c r="BC78" s="32">
        <v>0</v>
      </c>
      <c r="BD78" s="32">
        <v>72</v>
      </c>
      <c r="BE78" s="32">
        <v>110</v>
      </c>
      <c r="BF78" s="32">
        <v>6</v>
      </c>
      <c r="BG78" s="32">
        <v>26</v>
      </c>
      <c r="BH78" s="32">
        <v>12</v>
      </c>
      <c r="BI78" s="32">
        <v>17</v>
      </c>
      <c r="BJ78" s="32">
        <v>0</v>
      </c>
      <c r="BK78" s="32">
        <v>0</v>
      </c>
      <c r="BL78" s="32">
        <v>0</v>
      </c>
      <c r="BM78" s="32">
        <v>0</v>
      </c>
      <c r="BN78" s="32">
        <v>13.87</v>
      </c>
      <c r="BO78" s="32">
        <v>20.58</v>
      </c>
      <c r="BP78" s="32">
        <v>1.59</v>
      </c>
      <c r="BQ78" s="32">
        <v>1.93</v>
      </c>
      <c r="BR78" s="32">
        <v>4.33</v>
      </c>
      <c r="BS78" s="32">
        <v>6.1</v>
      </c>
      <c r="CH78" s="38" t="s">
        <v>115</v>
      </c>
      <c r="CI78" s="38" t="s">
        <v>509</v>
      </c>
      <c r="CJ78" s="38">
        <v>13</v>
      </c>
    </row>
    <row r="79" spans="1:88" s="1" customFormat="1" hidden="1">
      <c r="A79" s="41" t="s">
        <v>116</v>
      </c>
      <c r="B79" s="32">
        <v>7</v>
      </c>
      <c r="C79" s="32">
        <v>1</v>
      </c>
      <c r="D79" s="32"/>
      <c r="E79" s="32"/>
      <c r="F79" s="32"/>
      <c r="G79" s="32">
        <v>20</v>
      </c>
      <c r="H79" s="32">
        <v>4</v>
      </c>
      <c r="I79" s="32"/>
      <c r="J79" s="32"/>
      <c r="K79" s="32"/>
      <c r="L79" s="32">
        <v>37</v>
      </c>
      <c r="M79" s="32">
        <v>72</v>
      </c>
      <c r="N79" s="32">
        <v>134</v>
      </c>
      <c r="O79" s="32"/>
      <c r="P79" s="32"/>
      <c r="Q79" s="32">
        <v>7</v>
      </c>
      <c r="R79" s="32">
        <v>1</v>
      </c>
      <c r="S79" s="32">
        <v>9</v>
      </c>
      <c r="T79" s="32"/>
      <c r="U79" s="32">
        <v>6</v>
      </c>
      <c r="V79" s="32">
        <v>43</v>
      </c>
      <c r="W79" s="32">
        <v>17</v>
      </c>
      <c r="X79" s="32">
        <v>19</v>
      </c>
      <c r="Y79" s="32"/>
      <c r="Z79" s="32">
        <v>59</v>
      </c>
      <c r="AA79" s="32">
        <v>7</v>
      </c>
      <c r="AB79" s="32">
        <v>0.9</v>
      </c>
      <c r="AC79" s="32"/>
      <c r="AD79" s="32"/>
      <c r="AE79" s="32"/>
      <c r="AF79" s="32">
        <v>20</v>
      </c>
      <c r="AG79" s="32">
        <v>3.44</v>
      </c>
      <c r="AH79" s="32"/>
      <c r="AI79" s="32"/>
      <c r="AJ79" s="32"/>
      <c r="AK79" s="32">
        <v>37</v>
      </c>
      <c r="AL79" s="32">
        <v>43.7</v>
      </c>
      <c r="AM79" s="32">
        <v>14.7</v>
      </c>
      <c r="AN79" s="32"/>
      <c r="AO79" s="32"/>
      <c r="AP79" s="32">
        <v>7</v>
      </c>
      <c r="AQ79" s="32">
        <v>0.8</v>
      </c>
      <c r="AR79" s="32">
        <v>2.7</v>
      </c>
      <c r="AS79" s="32"/>
      <c r="AT79" s="32">
        <v>3.3</v>
      </c>
      <c r="AU79" s="32">
        <v>43</v>
      </c>
      <c r="AV79" s="32">
        <v>12.3</v>
      </c>
      <c r="AW79" s="32">
        <v>4.75</v>
      </c>
      <c r="AX79" s="32"/>
      <c r="AY79" s="32">
        <v>30.5</v>
      </c>
      <c r="AZ79" s="32">
        <v>0</v>
      </c>
      <c r="BA79" s="32">
        <v>1</v>
      </c>
      <c r="BB79" s="32">
        <v>0</v>
      </c>
      <c r="BC79" s="32">
        <v>0</v>
      </c>
      <c r="BD79" s="32">
        <v>0</v>
      </c>
      <c r="BE79" s="32">
        <v>0</v>
      </c>
      <c r="BF79" s="32">
        <v>0</v>
      </c>
      <c r="BG79" s="32">
        <v>0</v>
      </c>
      <c r="BH79" s="32">
        <v>0</v>
      </c>
      <c r="BI79" s="32">
        <v>0</v>
      </c>
      <c r="BJ79" s="32">
        <v>0</v>
      </c>
      <c r="BK79" s="32">
        <v>0.16</v>
      </c>
      <c r="BL79" s="32">
        <v>0</v>
      </c>
      <c r="BM79" s="32">
        <v>0</v>
      </c>
      <c r="BN79" s="32">
        <v>0</v>
      </c>
      <c r="BO79" s="32">
        <v>0</v>
      </c>
      <c r="BP79" s="32">
        <v>0</v>
      </c>
      <c r="BQ79" s="32">
        <v>0</v>
      </c>
      <c r="BR79" s="32">
        <v>0</v>
      </c>
      <c r="BS79" s="32">
        <v>0</v>
      </c>
      <c r="CH79" s="38" t="s">
        <v>116</v>
      </c>
      <c r="CI79" s="38" t="s">
        <v>510</v>
      </c>
      <c r="CJ79" s="38">
        <v>199</v>
      </c>
    </row>
    <row r="80" spans="1:88" s="1" customFormat="1" hidden="1">
      <c r="A80" s="41" t="s">
        <v>117</v>
      </c>
      <c r="B80" s="32">
        <v>10</v>
      </c>
      <c r="C80" s="32">
        <v>1</v>
      </c>
      <c r="D80" s="32"/>
      <c r="E80" s="32"/>
      <c r="F80" s="32"/>
      <c r="G80" s="32"/>
      <c r="H80" s="32"/>
      <c r="I80" s="32"/>
      <c r="J80" s="32"/>
      <c r="K80" s="32"/>
      <c r="L80" s="32">
        <v>299</v>
      </c>
      <c r="M80" s="32">
        <v>164</v>
      </c>
      <c r="N80" s="32"/>
      <c r="O80" s="32">
        <v>295</v>
      </c>
      <c r="P80" s="32">
        <v>241</v>
      </c>
      <c r="Q80" s="32">
        <v>31</v>
      </c>
      <c r="R80" s="32">
        <v>10</v>
      </c>
      <c r="S80" s="32"/>
      <c r="T80" s="32"/>
      <c r="U80" s="32"/>
      <c r="V80" s="32">
        <v>289</v>
      </c>
      <c r="W80" s="32">
        <v>228</v>
      </c>
      <c r="X80" s="32"/>
      <c r="Y80" s="32"/>
      <c r="Z80" s="32">
        <v>115</v>
      </c>
      <c r="AA80" s="32">
        <v>10</v>
      </c>
      <c r="AB80" s="32">
        <v>0.8</v>
      </c>
      <c r="AC80" s="32"/>
      <c r="AD80" s="32"/>
      <c r="AE80" s="32"/>
      <c r="AF80" s="32"/>
      <c r="AG80" s="32"/>
      <c r="AH80" s="32"/>
      <c r="AI80" s="32"/>
      <c r="AJ80" s="32"/>
      <c r="AK80" s="32">
        <v>299</v>
      </c>
      <c r="AL80" s="32">
        <v>92.98</v>
      </c>
      <c r="AM80" s="32"/>
      <c r="AN80" s="32"/>
      <c r="AO80" s="32"/>
      <c r="AP80" s="32">
        <v>31</v>
      </c>
      <c r="AQ80" s="32">
        <v>5.73</v>
      </c>
      <c r="AR80" s="32"/>
      <c r="AS80" s="32"/>
      <c r="AT80" s="32"/>
      <c r="AU80" s="32">
        <v>289</v>
      </c>
      <c r="AV80" s="32">
        <v>125.05</v>
      </c>
      <c r="AW80" s="32"/>
      <c r="AX80" s="32"/>
      <c r="AY80" s="32">
        <v>53.79</v>
      </c>
      <c r="AZ80" s="32"/>
      <c r="BA80" s="32"/>
      <c r="BB80" s="32"/>
      <c r="BC80" s="32"/>
      <c r="BD80" s="32"/>
      <c r="BE80" s="32"/>
      <c r="BF80" s="32"/>
      <c r="BG80" s="32"/>
      <c r="BH80" s="32"/>
      <c r="BI80" s="32"/>
      <c r="BJ80" s="32"/>
      <c r="BK80" s="32"/>
      <c r="BL80" s="32"/>
      <c r="BM80" s="32"/>
      <c r="BN80" s="32"/>
      <c r="BO80" s="32"/>
      <c r="BP80" s="32"/>
      <c r="BQ80" s="32"/>
      <c r="BR80" s="32"/>
      <c r="BS80" s="32"/>
      <c r="CH80" s="38" t="s">
        <v>117</v>
      </c>
      <c r="CI80" s="38" t="s">
        <v>511</v>
      </c>
      <c r="CJ80" s="38"/>
    </row>
    <row r="81" spans="1:88" s="1" customFormat="1" hidden="1">
      <c r="A81" s="41" t="s">
        <v>118</v>
      </c>
      <c r="B81" s="32">
        <v>11</v>
      </c>
      <c r="C81" s="32">
        <v>0</v>
      </c>
      <c r="D81" s="32">
        <v>0</v>
      </c>
      <c r="E81" s="32">
        <v>0</v>
      </c>
      <c r="F81" s="32">
        <v>0</v>
      </c>
      <c r="G81" s="32">
        <v>133</v>
      </c>
      <c r="H81" s="32">
        <v>12</v>
      </c>
      <c r="I81" s="32">
        <v>0</v>
      </c>
      <c r="J81" s="32">
        <v>0</v>
      </c>
      <c r="K81" s="32"/>
      <c r="L81" s="32">
        <v>57</v>
      </c>
      <c r="M81" s="32">
        <v>307</v>
      </c>
      <c r="N81" s="32">
        <v>0</v>
      </c>
      <c r="O81" s="32">
        <v>0</v>
      </c>
      <c r="P81" s="32">
        <v>0</v>
      </c>
      <c r="Q81" s="32">
        <v>75</v>
      </c>
      <c r="R81" s="32">
        <v>55</v>
      </c>
      <c r="S81" s="32">
        <v>0</v>
      </c>
      <c r="T81" s="32">
        <v>0</v>
      </c>
      <c r="U81" s="32">
        <v>19</v>
      </c>
      <c r="V81" s="32">
        <v>294</v>
      </c>
      <c r="W81" s="32">
        <v>401</v>
      </c>
      <c r="X81" s="32">
        <v>0</v>
      </c>
      <c r="Y81" s="32">
        <v>0</v>
      </c>
      <c r="Z81" s="32">
        <v>157</v>
      </c>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v>0</v>
      </c>
      <c r="BA81" s="32">
        <v>0</v>
      </c>
      <c r="BB81" s="32">
        <v>0</v>
      </c>
      <c r="BC81" s="32">
        <v>0</v>
      </c>
      <c r="BD81" s="32">
        <v>0</v>
      </c>
      <c r="BE81" s="32">
        <v>6</v>
      </c>
      <c r="BF81" s="32">
        <v>0</v>
      </c>
      <c r="BG81" s="32">
        <v>0</v>
      </c>
      <c r="BH81" s="32">
        <v>4</v>
      </c>
      <c r="BI81" s="32">
        <v>12</v>
      </c>
      <c r="BJ81" s="32">
        <v>0</v>
      </c>
      <c r="BK81" s="32">
        <v>0</v>
      </c>
      <c r="BL81" s="32">
        <v>0</v>
      </c>
      <c r="BM81" s="32">
        <v>0</v>
      </c>
      <c r="BN81" s="32">
        <v>0</v>
      </c>
      <c r="BO81" s="32">
        <v>0</v>
      </c>
      <c r="BP81" s="32">
        <v>0</v>
      </c>
      <c r="BQ81" s="32">
        <v>0</v>
      </c>
      <c r="BR81" s="32">
        <v>0</v>
      </c>
      <c r="BS81" s="32">
        <v>0</v>
      </c>
      <c r="CH81" s="38" t="s">
        <v>118</v>
      </c>
      <c r="CI81" s="38" t="s">
        <v>512</v>
      </c>
      <c r="CJ81" s="38"/>
    </row>
    <row r="82" spans="1:88" s="1" customFormat="1" hidden="1">
      <c r="A82" s="41" t="s">
        <v>119</v>
      </c>
      <c r="B82" s="32">
        <v>15</v>
      </c>
      <c r="C82" s="32">
        <v>1</v>
      </c>
      <c r="D82" s="32">
        <v>0</v>
      </c>
      <c r="E82" s="32">
        <v>0</v>
      </c>
      <c r="F82" s="32">
        <v>0</v>
      </c>
      <c r="G82" s="32">
        <v>0</v>
      </c>
      <c r="H82" s="32">
        <v>0</v>
      </c>
      <c r="I82" s="32">
        <v>0</v>
      </c>
      <c r="J82" s="32">
        <v>0</v>
      </c>
      <c r="K82" s="32">
        <v>0</v>
      </c>
      <c r="L82" s="32">
        <v>90</v>
      </c>
      <c r="M82" s="32">
        <v>77</v>
      </c>
      <c r="N82" s="32">
        <v>0</v>
      </c>
      <c r="O82" s="32">
        <v>138</v>
      </c>
      <c r="P82" s="32">
        <v>0</v>
      </c>
      <c r="Q82" s="32">
        <v>11</v>
      </c>
      <c r="R82" s="32">
        <v>8</v>
      </c>
      <c r="S82" s="32">
        <v>0</v>
      </c>
      <c r="T82" s="32">
        <v>0</v>
      </c>
      <c r="U82" s="32">
        <v>56</v>
      </c>
      <c r="V82" s="32">
        <v>77</v>
      </c>
      <c r="W82" s="32">
        <v>86</v>
      </c>
      <c r="X82" s="32">
        <v>0</v>
      </c>
      <c r="Y82" s="32"/>
      <c r="Z82" s="32">
        <v>19</v>
      </c>
      <c r="AA82" s="32">
        <v>15</v>
      </c>
      <c r="AB82" s="32">
        <v>0.8</v>
      </c>
      <c r="AC82" s="32">
        <v>0</v>
      </c>
      <c r="AD82" s="32">
        <v>0</v>
      </c>
      <c r="AE82" s="32">
        <v>0</v>
      </c>
      <c r="AF82" s="32"/>
      <c r="AG82" s="32">
        <v>0</v>
      </c>
      <c r="AH82" s="32"/>
      <c r="AI82" s="32">
        <v>0</v>
      </c>
      <c r="AJ82" s="32"/>
      <c r="AK82" s="32">
        <v>93</v>
      </c>
      <c r="AL82" s="32">
        <v>45.7</v>
      </c>
      <c r="AM82" s="32">
        <v>0</v>
      </c>
      <c r="AN82" s="32">
        <v>0</v>
      </c>
      <c r="AO82" s="32">
        <v>0</v>
      </c>
      <c r="AP82" s="32">
        <v>11</v>
      </c>
      <c r="AQ82" s="32">
        <v>4.4000000000000004</v>
      </c>
      <c r="AR82" s="32">
        <v>0</v>
      </c>
      <c r="AS82" s="32"/>
      <c r="AT82" s="32">
        <v>20.5</v>
      </c>
      <c r="AU82" s="32">
        <v>77</v>
      </c>
      <c r="AV82" s="32">
        <v>42</v>
      </c>
      <c r="AW82" s="32">
        <v>0</v>
      </c>
      <c r="AX82" s="32">
        <v>0</v>
      </c>
      <c r="AY82" s="32">
        <v>11.98</v>
      </c>
      <c r="AZ82" s="32">
        <v>1</v>
      </c>
      <c r="BA82" s="32">
        <v>1</v>
      </c>
      <c r="BB82" s="32">
        <v>0</v>
      </c>
      <c r="BC82" s="32"/>
      <c r="BD82" s="32">
        <v>0</v>
      </c>
      <c r="BE82" s="32">
        <v>2</v>
      </c>
      <c r="BF82" s="32"/>
      <c r="BG82" s="32">
        <v>0</v>
      </c>
      <c r="BH82" s="32">
        <v>1</v>
      </c>
      <c r="BI82" s="32">
        <v>4</v>
      </c>
      <c r="BJ82" s="32">
        <v>0.6</v>
      </c>
      <c r="BK82" s="32">
        <v>0.6</v>
      </c>
      <c r="BL82" s="32"/>
      <c r="BM82" s="32"/>
      <c r="BN82" s="32"/>
      <c r="BO82" s="32"/>
      <c r="BP82" s="32"/>
      <c r="BQ82" s="32"/>
      <c r="BR82" s="32"/>
      <c r="BS82" s="32"/>
      <c r="CH82" s="38" t="s">
        <v>119</v>
      </c>
      <c r="CI82" s="38" t="s">
        <v>513</v>
      </c>
      <c r="CJ82" s="38"/>
    </row>
    <row r="83" spans="1:88" s="1" customFormat="1" hidden="1">
      <c r="A83" s="41" t="s">
        <v>120</v>
      </c>
      <c r="B83" s="32">
        <v>41</v>
      </c>
      <c r="C83" s="32">
        <v>3</v>
      </c>
      <c r="D83" s="32">
        <v>0</v>
      </c>
      <c r="E83" s="32">
        <v>0</v>
      </c>
      <c r="F83" s="32">
        <v>1</v>
      </c>
      <c r="G83" s="32">
        <v>44</v>
      </c>
      <c r="H83" s="32">
        <v>7</v>
      </c>
      <c r="I83" s="32">
        <v>0</v>
      </c>
      <c r="J83" s="32">
        <v>0</v>
      </c>
      <c r="K83" s="32">
        <v>0</v>
      </c>
      <c r="L83" s="32">
        <v>67</v>
      </c>
      <c r="M83" s="32">
        <v>63</v>
      </c>
      <c r="N83" s="32">
        <v>78</v>
      </c>
      <c r="O83" s="32">
        <v>0</v>
      </c>
      <c r="P83" s="32">
        <v>1</v>
      </c>
      <c r="Q83" s="32">
        <v>26</v>
      </c>
      <c r="R83" s="32">
        <v>12</v>
      </c>
      <c r="S83" s="32">
        <v>85</v>
      </c>
      <c r="T83" s="32">
        <v>0</v>
      </c>
      <c r="U83" s="32">
        <v>37</v>
      </c>
      <c r="V83" s="32">
        <v>81</v>
      </c>
      <c r="W83" s="32">
        <v>15</v>
      </c>
      <c r="X83" s="32">
        <v>6</v>
      </c>
      <c r="Y83" s="32">
        <v>0</v>
      </c>
      <c r="Z83" s="32">
        <v>42</v>
      </c>
      <c r="AA83" s="32">
        <v>41</v>
      </c>
      <c r="AB83" s="32">
        <v>2.2000000000000002</v>
      </c>
      <c r="AC83" s="32">
        <v>0</v>
      </c>
      <c r="AD83" s="32">
        <v>0</v>
      </c>
      <c r="AE83" s="32">
        <v>0.74185500000000004</v>
      </c>
      <c r="AF83" s="32">
        <v>44</v>
      </c>
      <c r="AG83" s="32">
        <v>5</v>
      </c>
      <c r="AH83" s="32">
        <v>0</v>
      </c>
      <c r="AI83" s="32">
        <v>0</v>
      </c>
      <c r="AJ83" s="32">
        <v>0</v>
      </c>
      <c r="AK83" s="32">
        <v>67</v>
      </c>
      <c r="AL83" s="32">
        <v>36.710645</v>
      </c>
      <c r="AM83" s="32">
        <v>0</v>
      </c>
      <c r="AN83" s="32">
        <v>0</v>
      </c>
      <c r="AO83" s="32">
        <v>0.76646700000000001</v>
      </c>
      <c r="AP83" s="32">
        <v>26</v>
      </c>
      <c r="AQ83" s="32">
        <v>6.0705410000000004</v>
      </c>
      <c r="AR83" s="32">
        <v>0</v>
      </c>
      <c r="AS83" s="32">
        <v>0</v>
      </c>
      <c r="AT83" s="32">
        <v>21.111355</v>
      </c>
      <c r="AU83" s="32">
        <v>81</v>
      </c>
      <c r="AV83" s="32">
        <v>10.430598</v>
      </c>
      <c r="AW83" s="32">
        <v>0</v>
      </c>
      <c r="AX83" s="32">
        <v>0</v>
      </c>
      <c r="AY83" s="32">
        <v>49.936653999999997</v>
      </c>
      <c r="AZ83" s="32">
        <v>1</v>
      </c>
      <c r="BA83" s="32">
        <v>3</v>
      </c>
      <c r="BB83" s="32">
        <v>0</v>
      </c>
      <c r="BC83" s="32">
        <v>0</v>
      </c>
      <c r="BD83" s="32">
        <v>15</v>
      </c>
      <c r="BE83" s="32">
        <v>36</v>
      </c>
      <c r="BF83" s="32">
        <v>10</v>
      </c>
      <c r="BG83" s="32">
        <v>19</v>
      </c>
      <c r="BH83" s="32">
        <v>7</v>
      </c>
      <c r="BI83" s="32">
        <v>30</v>
      </c>
      <c r="BJ83" s="32">
        <v>1</v>
      </c>
      <c r="BK83" s="32">
        <v>3</v>
      </c>
      <c r="BL83" s="32">
        <v>0</v>
      </c>
      <c r="BM83" s="32">
        <v>0</v>
      </c>
      <c r="BN83" s="32">
        <v>15</v>
      </c>
      <c r="BO83" s="32">
        <v>36</v>
      </c>
      <c r="BP83" s="32">
        <v>10</v>
      </c>
      <c r="BQ83" s="32">
        <v>19</v>
      </c>
      <c r="BR83" s="32">
        <v>7</v>
      </c>
      <c r="BS83" s="32">
        <v>30</v>
      </c>
      <c r="CH83" s="38" t="s">
        <v>120</v>
      </c>
      <c r="CI83" s="38" t="s">
        <v>514</v>
      </c>
      <c r="CJ83" s="38">
        <v>94</v>
      </c>
    </row>
    <row r="84" spans="1:88" s="1" customFormat="1" hidden="1">
      <c r="A84" s="41" t="s">
        <v>121</v>
      </c>
      <c r="B84" s="32">
        <v>37</v>
      </c>
      <c r="C84" s="32">
        <v>3</v>
      </c>
      <c r="D84" s="32">
        <v>0</v>
      </c>
      <c r="E84" s="32">
        <v>0</v>
      </c>
      <c r="F84" s="32">
        <v>0</v>
      </c>
      <c r="G84" s="32">
        <v>0</v>
      </c>
      <c r="H84" s="32">
        <v>0</v>
      </c>
      <c r="I84" s="32">
        <v>0</v>
      </c>
      <c r="J84" s="32">
        <v>1</v>
      </c>
      <c r="K84" s="32">
        <v>3</v>
      </c>
      <c r="L84" s="32">
        <v>77</v>
      </c>
      <c r="M84" s="32">
        <v>43</v>
      </c>
      <c r="N84" s="32">
        <v>0</v>
      </c>
      <c r="O84" s="32">
        <v>51</v>
      </c>
      <c r="P84" s="32">
        <v>0</v>
      </c>
      <c r="Q84" s="32">
        <v>9</v>
      </c>
      <c r="R84" s="32">
        <v>3</v>
      </c>
      <c r="S84" s="32">
        <v>0</v>
      </c>
      <c r="T84" s="32">
        <v>37</v>
      </c>
      <c r="U84" s="32">
        <v>28</v>
      </c>
      <c r="V84" s="32">
        <v>52</v>
      </c>
      <c r="W84" s="32">
        <v>17</v>
      </c>
      <c r="X84" s="32">
        <v>0</v>
      </c>
      <c r="Y84" s="32">
        <v>27</v>
      </c>
      <c r="Z84" s="32">
        <v>32</v>
      </c>
      <c r="AA84" s="32">
        <v>37</v>
      </c>
      <c r="AB84" s="32">
        <v>2.4</v>
      </c>
      <c r="AC84" s="32">
        <v>0</v>
      </c>
      <c r="AD84" s="32">
        <v>0</v>
      </c>
      <c r="AE84" s="32">
        <v>0</v>
      </c>
      <c r="AF84" s="32">
        <v>0</v>
      </c>
      <c r="AG84" s="32">
        <v>1.79</v>
      </c>
      <c r="AH84" s="32">
        <v>0</v>
      </c>
      <c r="AI84" s="32">
        <v>0</v>
      </c>
      <c r="AJ84" s="32">
        <v>0</v>
      </c>
      <c r="AK84" s="32">
        <v>77</v>
      </c>
      <c r="AL84" s="32">
        <v>25.47</v>
      </c>
      <c r="AM84" s="32">
        <v>0</v>
      </c>
      <c r="AN84" s="32">
        <v>0</v>
      </c>
      <c r="AO84" s="32">
        <v>0</v>
      </c>
      <c r="AP84" s="32">
        <v>9</v>
      </c>
      <c r="AQ84" s="32">
        <v>1.8</v>
      </c>
      <c r="AR84" s="32">
        <v>0</v>
      </c>
      <c r="AS84" s="32">
        <v>0</v>
      </c>
      <c r="AT84" s="32">
        <v>15.03</v>
      </c>
      <c r="AU84" s="32">
        <v>52</v>
      </c>
      <c r="AV84" s="32">
        <v>10.8</v>
      </c>
      <c r="AW84" s="32">
        <v>0</v>
      </c>
      <c r="AX84" s="32">
        <v>0</v>
      </c>
      <c r="AY84" s="32">
        <v>18.71</v>
      </c>
      <c r="AZ84" s="32">
        <v>0</v>
      </c>
      <c r="BA84" s="32">
        <v>0</v>
      </c>
      <c r="BB84" s="32">
        <v>0</v>
      </c>
      <c r="BC84" s="32">
        <v>0</v>
      </c>
      <c r="BD84" s="32">
        <v>2</v>
      </c>
      <c r="BE84" s="32">
        <v>5</v>
      </c>
      <c r="BF84" s="32">
        <v>4</v>
      </c>
      <c r="BG84" s="32">
        <v>6</v>
      </c>
      <c r="BH84" s="32">
        <v>0</v>
      </c>
      <c r="BI84" s="32">
        <v>0</v>
      </c>
      <c r="BJ84" s="32">
        <v>0</v>
      </c>
      <c r="BK84" s="32">
        <v>0</v>
      </c>
      <c r="BL84" s="32">
        <v>0</v>
      </c>
      <c r="BM84" s="32">
        <v>0</v>
      </c>
      <c r="BN84" s="32">
        <v>2</v>
      </c>
      <c r="BO84" s="32">
        <v>5</v>
      </c>
      <c r="BP84" s="32">
        <v>0.95</v>
      </c>
      <c r="BQ84" s="32">
        <v>1</v>
      </c>
      <c r="BR84" s="32">
        <v>0</v>
      </c>
      <c r="BS84" s="32">
        <v>0</v>
      </c>
      <c r="CH84" s="38" t="s">
        <v>121</v>
      </c>
      <c r="CI84" s="38" t="s">
        <v>498</v>
      </c>
      <c r="CJ84" s="38">
        <v>87</v>
      </c>
    </row>
    <row r="85" spans="1:88" s="1" customFormat="1" hidden="1">
      <c r="A85" s="41" t="s">
        <v>122</v>
      </c>
      <c r="B85" s="32">
        <v>26</v>
      </c>
      <c r="C85" s="32">
        <v>1</v>
      </c>
      <c r="D85" s="32">
        <v>0</v>
      </c>
      <c r="E85" s="32">
        <v>0</v>
      </c>
      <c r="F85" s="32">
        <v>0</v>
      </c>
      <c r="G85" s="32">
        <v>6</v>
      </c>
      <c r="H85" s="32">
        <v>1</v>
      </c>
      <c r="I85" s="32">
        <v>0</v>
      </c>
      <c r="J85" s="32">
        <v>3</v>
      </c>
      <c r="K85" s="32">
        <v>0</v>
      </c>
      <c r="L85" s="32">
        <v>48</v>
      </c>
      <c r="M85" s="32">
        <v>37</v>
      </c>
      <c r="N85" s="32">
        <v>0</v>
      </c>
      <c r="O85" s="32">
        <v>15</v>
      </c>
      <c r="P85" s="32">
        <v>0</v>
      </c>
      <c r="Q85" s="32">
        <v>12</v>
      </c>
      <c r="R85" s="32">
        <v>30</v>
      </c>
      <c r="S85" s="32">
        <v>0</v>
      </c>
      <c r="T85" s="32">
        <v>16</v>
      </c>
      <c r="U85" s="32">
        <v>0</v>
      </c>
      <c r="V85" s="32">
        <v>47</v>
      </c>
      <c r="W85" s="32">
        <v>80</v>
      </c>
      <c r="X85" s="32">
        <v>0</v>
      </c>
      <c r="Y85" s="32">
        <v>115</v>
      </c>
      <c r="Z85" s="32">
        <v>46</v>
      </c>
      <c r="AA85" s="32">
        <v>26</v>
      </c>
      <c r="AB85" s="32">
        <v>0.76</v>
      </c>
      <c r="AC85" s="32">
        <v>0</v>
      </c>
      <c r="AD85" s="32">
        <v>0</v>
      </c>
      <c r="AE85" s="32">
        <v>0</v>
      </c>
      <c r="AF85" s="32">
        <v>6</v>
      </c>
      <c r="AG85" s="32">
        <v>0.12</v>
      </c>
      <c r="AH85" s="32">
        <v>0</v>
      </c>
      <c r="AI85" s="32">
        <v>0</v>
      </c>
      <c r="AJ85" s="32">
        <v>0</v>
      </c>
      <c r="AK85" s="32">
        <v>48</v>
      </c>
      <c r="AL85" s="32">
        <v>16.47</v>
      </c>
      <c r="AM85" s="32">
        <v>0</v>
      </c>
      <c r="AN85" s="32">
        <v>0</v>
      </c>
      <c r="AO85" s="32">
        <v>0</v>
      </c>
      <c r="AP85" s="32">
        <v>12</v>
      </c>
      <c r="AQ85" s="32">
        <v>6.15</v>
      </c>
      <c r="AR85" s="32">
        <v>0</v>
      </c>
      <c r="AS85" s="32">
        <v>0</v>
      </c>
      <c r="AT85" s="32">
        <v>0</v>
      </c>
      <c r="AU85" s="32">
        <v>47</v>
      </c>
      <c r="AV85" s="32">
        <v>33.04</v>
      </c>
      <c r="AW85" s="32">
        <v>0</v>
      </c>
      <c r="AX85" s="32">
        <v>0</v>
      </c>
      <c r="AY85" s="32">
        <v>21.4</v>
      </c>
      <c r="AZ85" s="32">
        <v>0</v>
      </c>
      <c r="BA85" s="32">
        <v>0</v>
      </c>
      <c r="BB85" s="32">
        <v>0</v>
      </c>
      <c r="BC85" s="32">
        <v>0</v>
      </c>
      <c r="BD85" s="32">
        <v>0</v>
      </c>
      <c r="BE85" s="32">
        <v>4</v>
      </c>
      <c r="BF85" s="32">
        <v>0</v>
      </c>
      <c r="BG85" s="32">
        <v>1</v>
      </c>
      <c r="BH85" s="32">
        <v>1</v>
      </c>
      <c r="BI85" s="32">
        <v>1</v>
      </c>
      <c r="BJ85" s="32">
        <v>0</v>
      </c>
      <c r="BK85" s="32">
        <v>0</v>
      </c>
      <c r="BL85" s="32">
        <v>0</v>
      </c>
      <c r="BM85" s="32">
        <v>0</v>
      </c>
      <c r="BN85" s="32">
        <v>0</v>
      </c>
      <c r="BO85" s="32">
        <v>2.6</v>
      </c>
      <c r="BP85" s="32">
        <v>0</v>
      </c>
      <c r="BQ85" s="32">
        <v>0.8</v>
      </c>
      <c r="BR85" s="32">
        <v>0.5</v>
      </c>
      <c r="BS85" s="32">
        <v>0.5</v>
      </c>
      <c r="CH85" s="38" t="s">
        <v>122</v>
      </c>
      <c r="CI85" s="38" t="s">
        <v>515</v>
      </c>
      <c r="CJ85" s="38">
        <v>7</v>
      </c>
    </row>
    <row r="86" spans="1:88" s="1" customFormat="1" hidden="1">
      <c r="A86" s="41" t="s">
        <v>123</v>
      </c>
      <c r="B86" s="32">
        <v>17</v>
      </c>
      <c r="C86" s="32">
        <v>0</v>
      </c>
      <c r="D86" s="32"/>
      <c r="E86" s="32"/>
      <c r="F86" s="32"/>
      <c r="G86" s="32">
        <v>33</v>
      </c>
      <c r="H86" s="32">
        <v>0</v>
      </c>
      <c r="I86" s="32">
        <v>0</v>
      </c>
      <c r="J86" s="32"/>
      <c r="K86" s="32"/>
      <c r="L86" s="32">
        <v>160</v>
      </c>
      <c r="M86" s="32">
        <v>48</v>
      </c>
      <c r="N86" s="32">
        <v>0</v>
      </c>
      <c r="O86" s="32">
        <v>100</v>
      </c>
      <c r="P86" s="32">
        <v>0</v>
      </c>
      <c r="Q86" s="32">
        <v>11</v>
      </c>
      <c r="R86" s="32">
        <v>5</v>
      </c>
      <c r="S86" s="32">
        <v>0</v>
      </c>
      <c r="T86" s="32">
        <v>9</v>
      </c>
      <c r="U86" s="32">
        <v>0</v>
      </c>
      <c r="V86" s="32">
        <v>113</v>
      </c>
      <c r="W86" s="32">
        <v>33</v>
      </c>
      <c r="X86" s="32">
        <v>0</v>
      </c>
      <c r="Y86" s="32">
        <v>34</v>
      </c>
      <c r="Z86" s="32">
        <v>35</v>
      </c>
      <c r="AA86" s="32">
        <v>17</v>
      </c>
      <c r="AB86" s="32">
        <v>0</v>
      </c>
      <c r="AC86" s="32"/>
      <c r="AD86" s="32"/>
      <c r="AE86" s="32"/>
      <c r="AF86" s="32">
        <v>33</v>
      </c>
      <c r="AG86" s="32">
        <v>0</v>
      </c>
      <c r="AH86" s="32">
        <v>0</v>
      </c>
      <c r="AI86" s="32">
        <v>0</v>
      </c>
      <c r="AJ86" s="32">
        <v>0</v>
      </c>
      <c r="AK86" s="32">
        <v>160</v>
      </c>
      <c r="AL86" s="32">
        <v>27.3</v>
      </c>
      <c r="AM86" s="32">
        <v>0</v>
      </c>
      <c r="AN86" s="32">
        <v>15.9</v>
      </c>
      <c r="AO86" s="32">
        <v>0</v>
      </c>
      <c r="AP86" s="32">
        <v>11</v>
      </c>
      <c r="AQ86" s="32">
        <v>2.6</v>
      </c>
      <c r="AR86" s="32">
        <v>0</v>
      </c>
      <c r="AS86" s="32">
        <v>3</v>
      </c>
      <c r="AT86" s="32">
        <v>0</v>
      </c>
      <c r="AU86" s="32">
        <v>113</v>
      </c>
      <c r="AV86" s="32">
        <v>17.3</v>
      </c>
      <c r="AW86" s="32">
        <v>0</v>
      </c>
      <c r="AX86" s="32">
        <v>3.3</v>
      </c>
      <c r="AY86" s="32">
        <v>17</v>
      </c>
      <c r="AZ86" s="32"/>
      <c r="BA86" s="32"/>
      <c r="BB86" s="32"/>
      <c r="BC86" s="32"/>
      <c r="BD86" s="32"/>
      <c r="BE86" s="32"/>
      <c r="BF86" s="32"/>
      <c r="BG86" s="32"/>
      <c r="BH86" s="32"/>
      <c r="BI86" s="32"/>
      <c r="BJ86" s="32"/>
      <c r="BK86" s="32"/>
      <c r="BL86" s="32"/>
      <c r="BM86" s="32"/>
      <c r="BN86" s="32"/>
      <c r="BO86" s="32"/>
      <c r="BP86" s="32"/>
      <c r="BQ86" s="32"/>
      <c r="BR86" s="32"/>
      <c r="BS86" s="32"/>
      <c r="CH86" s="38" t="s">
        <v>123</v>
      </c>
      <c r="CI86" s="38" t="s">
        <v>516</v>
      </c>
      <c r="CJ86" s="38"/>
    </row>
    <row r="87" spans="1:88" s="1" customFormat="1" hidden="1">
      <c r="A87" s="41" t="s">
        <v>124</v>
      </c>
      <c r="B87" s="32">
        <v>5</v>
      </c>
      <c r="C87" s="32">
        <v>1</v>
      </c>
      <c r="D87" s="32">
        <v>0</v>
      </c>
      <c r="E87" s="32">
        <v>0</v>
      </c>
      <c r="F87" s="32">
        <v>0</v>
      </c>
      <c r="G87" s="32">
        <v>80</v>
      </c>
      <c r="H87" s="32">
        <v>12</v>
      </c>
      <c r="I87" s="32">
        <v>0</v>
      </c>
      <c r="J87" s="32">
        <v>0</v>
      </c>
      <c r="K87" s="32">
        <v>0</v>
      </c>
      <c r="L87" s="32">
        <v>7</v>
      </c>
      <c r="M87" s="32">
        <v>6</v>
      </c>
      <c r="N87" s="32">
        <v>0</v>
      </c>
      <c r="O87" s="32">
        <v>79</v>
      </c>
      <c r="P87" s="32"/>
      <c r="Q87" s="32">
        <v>12</v>
      </c>
      <c r="R87" s="32">
        <v>6</v>
      </c>
      <c r="S87" s="32">
        <v>0</v>
      </c>
      <c r="T87" s="32">
        <v>12</v>
      </c>
      <c r="U87" s="32">
        <v>0</v>
      </c>
      <c r="V87" s="32">
        <v>140</v>
      </c>
      <c r="W87" s="32">
        <v>28</v>
      </c>
      <c r="X87" s="32">
        <v>0</v>
      </c>
      <c r="Y87" s="32">
        <v>16</v>
      </c>
      <c r="Z87" s="32">
        <v>70</v>
      </c>
      <c r="AA87" s="32">
        <v>5</v>
      </c>
      <c r="AB87" s="32">
        <v>0.8</v>
      </c>
      <c r="AC87" s="32">
        <v>0</v>
      </c>
      <c r="AD87" s="32">
        <v>0</v>
      </c>
      <c r="AE87" s="32">
        <v>0</v>
      </c>
      <c r="AF87" s="32">
        <v>80</v>
      </c>
      <c r="AG87" s="32">
        <v>14.45</v>
      </c>
      <c r="AH87" s="32">
        <v>0</v>
      </c>
      <c r="AI87" s="32">
        <v>0</v>
      </c>
      <c r="AJ87" s="32">
        <v>0</v>
      </c>
      <c r="AK87" s="32">
        <v>7</v>
      </c>
      <c r="AL87" s="32">
        <v>3.95</v>
      </c>
      <c r="AM87" s="32">
        <v>0</v>
      </c>
      <c r="AN87" s="32">
        <v>0</v>
      </c>
      <c r="AO87" s="32">
        <v>0</v>
      </c>
      <c r="AP87" s="32">
        <v>12</v>
      </c>
      <c r="AQ87" s="32">
        <v>7.65</v>
      </c>
      <c r="AR87" s="32">
        <v>0</v>
      </c>
      <c r="AS87" s="32">
        <v>0</v>
      </c>
      <c r="AT87" s="32">
        <v>0</v>
      </c>
      <c r="AU87" s="32">
        <v>140</v>
      </c>
      <c r="AV87" s="32">
        <v>28.75</v>
      </c>
      <c r="AW87" s="32">
        <v>0</v>
      </c>
      <c r="AX87" s="32">
        <v>0</v>
      </c>
      <c r="AY87" s="32">
        <v>58.6</v>
      </c>
      <c r="AZ87" s="32">
        <v>0</v>
      </c>
      <c r="BA87" s="32">
        <v>0</v>
      </c>
      <c r="BB87" s="32">
        <v>0</v>
      </c>
      <c r="BC87" s="32">
        <v>2</v>
      </c>
      <c r="BD87" s="32">
        <v>0</v>
      </c>
      <c r="BE87" s="32">
        <v>4</v>
      </c>
      <c r="BF87" s="32">
        <v>0</v>
      </c>
      <c r="BG87" s="32">
        <v>1</v>
      </c>
      <c r="BH87" s="32">
        <v>0</v>
      </c>
      <c r="BI87" s="32">
        <v>1</v>
      </c>
      <c r="BJ87" s="32">
        <v>0</v>
      </c>
      <c r="BK87" s="32">
        <v>0</v>
      </c>
      <c r="BL87" s="32">
        <v>0</v>
      </c>
      <c r="BM87" s="32">
        <v>2</v>
      </c>
      <c r="BN87" s="32">
        <v>0</v>
      </c>
      <c r="BO87" s="32">
        <v>2.75</v>
      </c>
      <c r="BP87" s="32">
        <v>0</v>
      </c>
      <c r="BQ87" s="32">
        <v>1</v>
      </c>
      <c r="BR87" s="32">
        <v>0</v>
      </c>
      <c r="BS87" s="32">
        <v>1</v>
      </c>
      <c r="CH87" s="38" t="s">
        <v>124</v>
      </c>
      <c r="CI87" s="38" t="s">
        <v>498</v>
      </c>
      <c r="CJ87" s="38"/>
    </row>
    <row r="88" spans="1:88" s="1" customFormat="1" hidden="1">
      <c r="A88" s="41" t="s">
        <v>125</v>
      </c>
      <c r="B88" s="32">
        <v>16</v>
      </c>
      <c r="C88" s="32">
        <v>1</v>
      </c>
      <c r="D88" s="32">
        <v>0</v>
      </c>
      <c r="E88" s="32">
        <v>0</v>
      </c>
      <c r="F88" s="32">
        <v>0</v>
      </c>
      <c r="G88" s="32">
        <v>97</v>
      </c>
      <c r="H88" s="32">
        <v>24</v>
      </c>
      <c r="I88" s="32">
        <v>0</v>
      </c>
      <c r="J88" s="32">
        <v>0</v>
      </c>
      <c r="K88" s="32">
        <v>0</v>
      </c>
      <c r="L88" s="32">
        <v>88</v>
      </c>
      <c r="M88" s="32">
        <v>66</v>
      </c>
      <c r="N88" s="32">
        <v>0</v>
      </c>
      <c r="O88" s="32">
        <v>6</v>
      </c>
      <c r="P88" s="32">
        <v>0</v>
      </c>
      <c r="Q88" s="32">
        <v>44</v>
      </c>
      <c r="R88" s="32">
        <v>14</v>
      </c>
      <c r="S88" s="32">
        <v>0</v>
      </c>
      <c r="T88" s="32">
        <v>0</v>
      </c>
      <c r="U88" s="32">
        <v>11</v>
      </c>
      <c r="V88" s="32">
        <v>120</v>
      </c>
      <c r="W88" s="32">
        <v>38</v>
      </c>
      <c r="X88" s="32">
        <v>0</v>
      </c>
      <c r="Y88" s="32">
        <v>0</v>
      </c>
      <c r="Z88" s="32">
        <v>78</v>
      </c>
      <c r="AA88" s="32">
        <v>16</v>
      </c>
      <c r="AB88" s="32">
        <v>1</v>
      </c>
      <c r="AC88" s="32">
        <v>0</v>
      </c>
      <c r="AD88" s="32">
        <v>0</v>
      </c>
      <c r="AE88" s="32">
        <v>0</v>
      </c>
      <c r="AF88" s="32">
        <v>97</v>
      </c>
      <c r="AG88" s="32">
        <v>17</v>
      </c>
      <c r="AH88" s="32">
        <v>0</v>
      </c>
      <c r="AI88" s="32">
        <v>0</v>
      </c>
      <c r="AJ88" s="32">
        <v>0</v>
      </c>
      <c r="AK88" s="32">
        <v>88</v>
      </c>
      <c r="AL88" s="32">
        <v>41.25</v>
      </c>
      <c r="AM88" s="32">
        <v>0</v>
      </c>
      <c r="AN88" s="32">
        <v>0</v>
      </c>
      <c r="AO88" s="32">
        <v>0</v>
      </c>
      <c r="AP88" s="32">
        <v>44</v>
      </c>
      <c r="AQ88" s="32">
        <v>10.43</v>
      </c>
      <c r="AR88" s="32">
        <v>0</v>
      </c>
      <c r="AS88" s="32">
        <v>0</v>
      </c>
      <c r="AT88" s="32">
        <v>4.78</v>
      </c>
      <c r="AU88" s="32">
        <v>120</v>
      </c>
      <c r="AV88" s="32">
        <v>25.19</v>
      </c>
      <c r="AW88" s="32">
        <v>0</v>
      </c>
      <c r="AX88" s="32">
        <v>0</v>
      </c>
      <c r="AY88" s="32">
        <v>57.11</v>
      </c>
      <c r="AZ88" s="32">
        <v>0</v>
      </c>
      <c r="BA88" s="32">
        <v>0</v>
      </c>
      <c r="BB88" s="32">
        <v>0</v>
      </c>
      <c r="BC88" s="32">
        <v>0</v>
      </c>
      <c r="BD88" s="32">
        <v>83</v>
      </c>
      <c r="BE88" s="32">
        <v>83</v>
      </c>
      <c r="BF88" s="32">
        <v>12</v>
      </c>
      <c r="BG88" s="32">
        <v>12</v>
      </c>
      <c r="BH88" s="32">
        <v>105</v>
      </c>
      <c r="BI88" s="32">
        <v>105</v>
      </c>
      <c r="BJ88" s="32">
        <v>0</v>
      </c>
      <c r="BK88" s="32">
        <v>0</v>
      </c>
      <c r="BL88" s="32">
        <v>0</v>
      </c>
      <c r="BM88" s="32">
        <v>0</v>
      </c>
      <c r="BN88" s="32">
        <v>83</v>
      </c>
      <c r="BO88" s="32">
        <v>83</v>
      </c>
      <c r="BP88" s="32">
        <v>12</v>
      </c>
      <c r="BQ88" s="32">
        <v>12</v>
      </c>
      <c r="BR88" s="32">
        <v>105</v>
      </c>
      <c r="BS88" s="32">
        <v>105</v>
      </c>
      <c r="CH88" s="38" t="s">
        <v>125</v>
      </c>
      <c r="CI88" s="38" t="s">
        <v>498</v>
      </c>
      <c r="CJ88" s="38"/>
    </row>
    <row r="89" spans="1:88" s="1" customFormat="1" hidden="1">
      <c r="A89" s="41" t="s">
        <v>126</v>
      </c>
      <c r="B89" s="32">
        <v>18</v>
      </c>
      <c r="C89" s="32">
        <v>1</v>
      </c>
      <c r="D89" s="32"/>
      <c r="E89" s="32"/>
      <c r="F89" s="32"/>
      <c r="G89" s="32">
        <v>7</v>
      </c>
      <c r="H89" s="32">
        <v>3</v>
      </c>
      <c r="I89" s="32"/>
      <c r="J89" s="32"/>
      <c r="K89" s="32"/>
      <c r="L89" s="32">
        <v>76</v>
      </c>
      <c r="M89" s="32">
        <v>72</v>
      </c>
      <c r="N89" s="32"/>
      <c r="O89" s="32">
        <v>24</v>
      </c>
      <c r="P89" s="32"/>
      <c r="Q89" s="32">
        <v>22</v>
      </c>
      <c r="R89" s="32">
        <v>25</v>
      </c>
      <c r="S89" s="32"/>
      <c r="T89" s="32">
        <v>4</v>
      </c>
      <c r="U89" s="32"/>
      <c r="V89" s="32">
        <v>168</v>
      </c>
      <c r="W89" s="32">
        <v>49</v>
      </c>
      <c r="X89" s="32"/>
      <c r="Y89" s="32">
        <v>34</v>
      </c>
      <c r="Z89" s="32">
        <v>38</v>
      </c>
      <c r="AA89" s="32">
        <v>18</v>
      </c>
      <c r="AB89" s="32">
        <v>4</v>
      </c>
      <c r="AC89" s="32"/>
      <c r="AD89" s="32"/>
      <c r="AE89" s="32"/>
      <c r="AF89" s="32">
        <v>7</v>
      </c>
      <c r="AG89" s="32">
        <v>3.25</v>
      </c>
      <c r="AH89" s="32"/>
      <c r="AI89" s="32"/>
      <c r="AJ89" s="32"/>
      <c r="AK89" s="32">
        <v>76</v>
      </c>
      <c r="AL89" s="32">
        <v>41.94</v>
      </c>
      <c r="AM89" s="32"/>
      <c r="AN89" s="32"/>
      <c r="AO89" s="32"/>
      <c r="AP89" s="32">
        <v>22</v>
      </c>
      <c r="AQ89" s="32">
        <v>14.92</v>
      </c>
      <c r="AR89" s="32"/>
      <c r="AS89" s="32"/>
      <c r="AT89" s="32"/>
      <c r="AU89" s="32">
        <v>168</v>
      </c>
      <c r="AV89" s="32">
        <v>30.18</v>
      </c>
      <c r="AW89" s="32"/>
      <c r="AX89" s="32"/>
      <c r="AY89" s="32">
        <v>22.27</v>
      </c>
      <c r="AZ89" s="32">
        <v>1</v>
      </c>
      <c r="BA89" s="32"/>
      <c r="BB89" s="32"/>
      <c r="BC89" s="32"/>
      <c r="BD89" s="32"/>
      <c r="BE89" s="32">
        <v>4</v>
      </c>
      <c r="BF89" s="32"/>
      <c r="BG89" s="32"/>
      <c r="BH89" s="32"/>
      <c r="BI89" s="32">
        <v>1</v>
      </c>
      <c r="BJ89" s="32">
        <v>1</v>
      </c>
      <c r="BK89" s="32">
        <v>1</v>
      </c>
      <c r="BL89" s="32"/>
      <c r="BM89" s="32"/>
      <c r="BN89" s="32"/>
      <c r="BO89" s="32">
        <v>4</v>
      </c>
      <c r="BP89" s="32"/>
      <c r="BQ89" s="32"/>
      <c r="BR89" s="32"/>
      <c r="BS89" s="32">
        <v>1</v>
      </c>
      <c r="CH89" s="38" t="s">
        <v>126</v>
      </c>
      <c r="CI89" s="38" t="s">
        <v>517</v>
      </c>
      <c r="CJ89" s="38">
        <v>67</v>
      </c>
    </row>
    <row r="90" spans="1:88" s="1" customFormat="1" hidden="1">
      <c r="A90" s="41" t="s">
        <v>127</v>
      </c>
      <c r="B90" s="32">
        <v>31</v>
      </c>
      <c r="C90" s="32">
        <v>3</v>
      </c>
      <c r="D90" s="32">
        <v>0</v>
      </c>
      <c r="E90" s="32">
        <v>0</v>
      </c>
      <c r="F90" s="32">
        <v>1</v>
      </c>
      <c r="G90" s="32">
        <v>19</v>
      </c>
      <c r="H90" s="32">
        <v>6</v>
      </c>
      <c r="I90" s="32">
        <v>0</v>
      </c>
      <c r="J90" s="32">
        <v>0</v>
      </c>
      <c r="K90" s="32">
        <v>0</v>
      </c>
      <c r="L90" s="32">
        <v>112</v>
      </c>
      <c r="M90" s="32">
        <v>87</v>
      </c>
      <c r="N90" s="32">
        <v>0</v>
      </c>
      <c r="O90" s="32">
        <v>36</v>
      </c>
      <c r="P90" s="32">
        <v>1</v>
      </c>
      <c r="Q90" s="32">
        <v>35</v>
      </c>
      <c r="R90" s="32">
        <v>18</v>
      </c>
      <c r="S90" s="32">
        <v>0</v>
      </c>
      <c r="T90" s="32">
        <v>10</v>
      </c>
      <c r="U90" s="32">
        <v>4</v>
      </c>
      <c r="V90" s="32">
        <v>167</v>
      </c>
      <c r="W90" s="32">
        <v>58</v>
      </c>
      <c r="X90" s="32">
        <v>0</v>
      </c>
      <c r="Y90" s="32">
        <v>54</v>
      </c>
      <c r="Z90" s="32">
        <v>88</v>
      </c>
      <c r="AA90" s="32">
        <v>32</v>
      </c>
      <c r="AB90" s="32">
        <v>2.5</v>
      </c>
      <c r="AC90" s="32">
        <v>0</v>
      </c>
      <c r="AD90" s="32">
        <v>0</v>
      </c>
      <c r="AE90" s="32">
        <v>0.4</v>
      </c>
      <c r="AF90" s="32">
        <v>19</v>
      </c>
      <c r="AG90" s="32">
        <v>4</v>
      </c>
      <c r="AH90" s="32">
        <v>0</v>
      </c>
      <c r="AI90" s="32">
        <v>0</v>
      </c>
      <c r="AJ90" s="32">
        <v>0</v>
      </c>
      <c r="AK90" s="32">
        <v>112</v>
      </c>
      <c r="AL90" s="32">
        <v>50.3</v>
      </c>
      <c r="AM90" s="32">
        <v>0</v>
      </c>
      <c r="AN90" s="32">
        <v>0</v>
      </c>
      <c r="AO90" s="32">
        <v>0.1</v>
      </c>
      <c r="AP90" s="32">
        <v>35</v>
      </c>
      <c r="AQ90" s="32">
        <v>10</v>
      </c>
      <c r="AR90" s="32">
        <v>0</v>
      </c>
      <c r="AS90" s="32">
        <v>0</v>
      </c>
      <c r="AT90" s="32">
        <v>2.8</v>
      </c>
      <c r="AU90" s="32">
        <v>167</v>
      </c>
      <c r="AV90" s="32">
        <v>38.200000000000003</v>
      </c>
      <c r="AW90" s="32">
        <v>0</v>
      </c>
      <c r="AX90" s="32">
        <v>0</v>
      </c>
      <c r="AY90" s="32">
        <v>56.5</v>
      </c>
      <c r="AZ90" s="32">
        <v>0</v>
      </c>
      <c r="BA90" s="32">
        <v>0</v>
      </c>
      <c r="BB90" s="32">
        <v>0</v>
      </c>
      <c r="BC90" s="32">
        <v>0</v>
      </c>
      <c r="BD90" s="32">
        <v>0</v>
      </c>
      <c r="BE90" s="32">
        <v>1</v>
      </c>
      <c r="BF90" s="32">
        <v>0</v>
      </c>
      <c r="BG90" s="32">
        <v>0</v>
      </c>
      <c r="BH90" s="32">
        <v>3</v>
      </c>
      <c r="BI90" s="32">
        <v>10</v>
      </c>
      <c r="BJ90" s="32">
        <v>0</v>
      </c>
      <c r="BK90" s="32">
        <v>0</v>
      </c>
      <c r="BL90" s="32">
        <v>0</v>
      </c>
      <c r="BM90" s="32">
        <v>0</v>
      </c>
      <c r="BN90" s="32">
        <v>0</v>
      </c>
      <c r="BO90" s="32">
        <v>1</v>
      </c>
      <c r="BP90" s="32">
        <v>0</v>
      </c>
      <c r="BQ90" s="32">
        <v>0</v>
      </c>
      <c r="BR90" s="32">
        <v>3</v>
      </c>
      <c r="BS90" s="32">
        <v>9</v>
      </c>
      <c r="CH90" s="38" t="s">
        <v>127</v>
      </c>
      <c r="CI90" s="38" t="s">
        <v>518</v>
      </c>
      <c r="CJ90" s="38"/>
    </row>
    <row r="91" spans="1:88" s="1" customFormat="1" hidden="1">
      <c r="A91" s="41" t="s">
        <v>128</v>
      </c>
      <c r="B91" s="32">
        <v>26</v>
      </c>
      <c r="C91" s="32">
        <v>3</v>
      </c>
      <c r="D91" s="32">
        <v>0</v>
      </c>
      <c r="E91" s="32">
        <v>0</v>
      </c>
      <c r="F91" s="32">
        <v>0</v>
      </c>
      <c r="G91" s="32">
        <v>37</v>
      </c>
      <c r="H91" s="32">
        <v>22</v>
      </c>
      <c r="I91" s="32">
        <v>0</v>
      </c>
      <c r="J91" s="32">
        <v>0</v>
      </c>
      <c r="K91" s="32">
        <v>0</v>
      </c>
      <c r="L91" s="32">
        <v>107</v>
      </c>
      <c r="M91" s="32">
        <v>308</v>
      </c>
      <c r="N91" s="32">
        <v>0</v>
      </c>
      <c r="O91" s="32">
        <v>192</v>
      </c>
      <c r="P91" s="32">
        <v>0</v>
      </c>
      <c r="Q91" s="32">
        <v>13</v>
      </c>
      <c r="R91" s="32">
        <v>42</v>
      </c>
      <c r="S91" s="32">
        <v>0</v>
      </c>
      <c r="T91" s="32">
        <v>36</v>
      </c>
      <c r="U91" s="32">
        <v>9</v>
      </c>
      <c r="V91" s="32">
        <v>168</v>
      </c>
      <c r="W91" s="32">
        <v>227</v>
      </c>
      <c r="X91" s="32">
        <v>0</v>
      </c>
      <c r="Y91" s="32">
        <v>122</v>
      </c>
      <c r="Z91" s="32">
        <v>78</v>
      </c>
      <c r="AA91" s="32">
        <v>26</v>
      </c>
      <c r="AB91" s="32">
        <v>2.2000000000000002</v>
      </c>
      <c r="AC91" s="32">
        <v>0</v>
      </c>
      <c r="AD91" s="32">
        <v>0</v>
      </c>
      <c r="AE91" s="32">
        <v>0</v>
      </c>
      <c r="AF91" s="32">
        <v>37</v>
      </c>
      <c r="AG91" s="32">
        <v>12.66</v>
      </c>
      <c r="AH91" s="32">
        <v>0</v>
      </c>
      <c r="AI91" s="32">
        <v>0</v>
      </c>
      <c r="AJ91" s="32">
        <v>0</v>
      </c>
      <c r="AK91" s="32">
        <v>107</v>
      </c>
      <c r="AL91" s="32">
        <v>116.49</v>
      </c>
      <c r="AM91" s="32">
        <v>0</v>
      </c>
      <c r="AN91" s="32">
        <v>0</v>
      </c>
      <c r="AO91" s="32">
        <v>0</v>
      </c>
      <c r="AP91" s="32">
        <v>13</v>
      </c>
      <c r="AQ91" s="32">
        <v>19.899999999999999</v>
      </c>
      <c r="AR91" s="32">
        <v>0</v>
      </c>
      <c r="AS91" s="32">
        <v>0</v>
      </c>
      <c r="AT91" s="32">
        <v>5.0359999999999996</v>
      </c>
      <c r="AU91" s="32">
        <v>168</v>
      </c>
      <c r="AV91" s="32">
        <v>183.22</v>
      </c>
      <c r="AW91" s="32">
        <v>0</v>
      </c>
      <c r="AX91" s="32">
        <v>0</v>
      </c>
      <c r="AY91" s="32">
        <v>41.22</v>
      </c>
      <c r="AZ91" s="32">
        <v>0</v>
      </c>
      <c r="BA91" s="32">
        <v>4</v>
      </c>
      <c r="BB91" s="32">
        <v>1</v>
      </c>
      <c r="BC91" s="32">
        <v>0</v>
      </c>
      <c r="BD91" s="32">
        <v>0</v>
      </c>
      <c r="BE91" s="32">
        <v>30</v>
      </c>
      <c r="BF91" s="32">
        <v>0</v>
      </c>
      <c r="BG91" s="32">
        <v>1</v>
      </c>
      <c r="BH91" s="32">
        <v>0</v>
      </c>
      <c r="BI91" s="32">
        <v>5</v>
      </c>
      <c r="BJ91" s="32">
        <v>0</v>
      </c>
      <c r="BK91" s="32">
        <v>4</v>
      </c>
      <c r="BL91" s="32">
        <v>1</v>
      </c>
      <c r="BM91" s="32">
        <v>0</v>
      </c>
      <c r="BN91" s="32">
        <v>0</v>
      </c>
      <c r="BO91" s="32">
        <v>24.32</v>
      </c>
      <c r="BP91" s="32">
        <v>0</v>
      </c>
      <c r="BQ91" s="32">
        <v>1</v>
      </c>
      <c r="BR91" s="32">
        <v>0</v>
      </c>
      <c r="BS91" s="32">
        <v>5</v>
      </c>
      <c r="CH91" s="38" t="s">
        <v>128</v>
      </c>
      <c r="CI91" s="38" t="s">
        <v>519</v>
      </c>
      <c r="CJ91" s="38">
        <v>343</v>
      </c>
    </row>
    <row r="92" spans="1:88" s="1" customFormat="1" hidden="1">
      <c r="A92" s="41" t="s">
        <v>129</v>
      </c>
      <c r="B92" s="32">
        <v>28</v>
      </c>
      <c r="C92" s="32">
        <v>0</v>
      </c>
      <c r="D92" s="32">
        <v>0</v>
      </c>
      <c r="E92" s="32">
        <v>0</v>
      </c>
      <c r="F92" s="32">
        <v>0</v>
      </c>
      <c r="G92" s="32">
        <v>7</v>
      </c>
      <c r="H92" s="32">
        <v>0</v>
      </c>
      <c r="I92" s="32">
        <v>0</v>
      </c>
      <c r="J92" s="32">
        <v>0</v>
      </c>
      <c r="K92" s="32">
        <v>0</v>
      </c>
      <c r="L92" s="32">
        <v>36</v>
      </c>
      <c r="M92" s="32">
        <v>10</v>
      </c>
      <c r="N92" s="32">
        <v>0</v>
      </c>
      <c r="O92" s="32">
        <v>9</v>
      </c>
      <c r="P92" s="32">
        <v>2</v>
      </c>
      <c r="Q92" s="32">
        <v>17</v>
      </c>
      <c r="R92" s="32">
        <v>13</v>
      </c>
      <c r="S92" s="32">
        <v>0</v>
      </c>
      <c r="T92" s="32">
        <v>0</v>
      </c>
      <c r="U92" s="32">
        <v>22</v>
      </c>
      <c r="V92" s="32">
        <v>39</v>
      </c>
      <c r="W92" s="32">
        <v>28</v>
      </c>
      <c r="X92" s="32">
        <v>0</v>
      </c>
      <c r="Y92" s="32">
        <v>0</v>
      </c>
      <c r="Z92" s="32">
        <v>17</v>
      </c>
      <c r="AA92" s="32">
        <v>28</v>
      </c>
      <c r="AB92" s="32">
        <v>0</v>
      </c>
      <c r="AC92" s="32">
        <v>0</v>
      </c>
      <c r="AD92" s="32">
        <v>0</v>
      </c>
      <c r="AE92" s="32">
        <v>0</v>
      </c>
      <c r="AF92" s="32">
        <v>7</v>
      </c>
      <c r="AG92" s="32">
        <v>0</v>
      </c>
      <c r="AH92" s="32">
        <v>0</v>
      </c>
      <c r="AI92" s="32">
        <v>0</v>
      </c>
      <c r="AJ92" s="32">
        <v>0</v>
      </c>
      <c r="AK92" s="32">
        <v>36</v>
      </c>
      <c r="AL92" s="32">
        <v>5.7149999999999999</v>
      </c>
      <c r="AM92" s="32">
        <v>0</v>
      </c>
      <c r="AN92" s="32">
        <v>2.0640000000000001</v>
      </c>
      <c r="AO92" s="32">
        <v>0.89</v>
      </c>
      <c r="AP92" s="32">
        <v>17</v>
      </c>
      <c r="AQ92" s="32">
        <v>7.5830000000000002</v>
      </c>
      <c r="AR92" s="32">
        <v>0</v>
      </c>
      <c r="AS92" s="32">
        <v>0</v>
      </c>
      <c r="AT92" s="32">
        <v>8.64</v>
      </c>
      <c r="AU92" s="32">
        <v>29</v>
      </c>
      <c r="AV92" s="32">
        <v>17.05</v>
      </c>
      <c r="AW92" s="32">
        <v>0</v>
      </c>
      <c r="AX92" s="32">
        <v>0</v>
      </c>
      <c r="AY92" s="32">
        <v>8.86</v>
      </c>
      <c r="AZ92" s="32"/>
      <c r="BA92" s="32"/>
      <c r="BB92" s="32"/>
      <c r="BC92" s="32"/>
      <c r="BD92" s="32"/>
      <c r="BE92" s="32"/>
      <c r="BF92" s="32"/>
      <c r="BG92" s="32"/>
      <c r="BH92" s="32"/>
      <c r="BI92" s="32"/>
      <c r="BJ92" s="32">
        <v>1</v>
      </c>
      <c r="BK92" s="32">
        <v>1</v>
      </c>
      <c r="BL92" s="32">
        <v>0</v>
      </c>
      <c r="BM92" s="32">
        <v>1</v>
      </c>
      <c r="BN92" s="32">
        <v>0</v>
      </c>
      <c r="BO92" s="32">
        <v>4</v>
      </c>
      <c r="BP92" s="32">
        <v>0</v>
      </c>
      <c r="BQ92" s="32">
        <v>0</v>
      </c>
      <c r="BR92" s="32">
        <v>1</v>
      </c>
      <c r="BS92" s="32">
        <v>4</v>
      </c>
      <c r="CH92" s="38" t="s">
        <v>129</v>
      </c>
      <c r="CI92" s="38" t="s">
        <v>520</v>
      </c>
      <c r="CJ92" s="38"/>
    </row>
    <row r="93" spans="1:88" s="1" customFormat="1" hidden="1">
      <c r="A93" s="41" t="s">
        <v>130</v>
      </c>
      <c r="B93" s="32">
        <v>18</v>
      </c>
      <c r="C93" s="32">
        <v>1</v>
      </c>
      <c r="D93" s="32">
        <v>0</v>
      </c>
      <c r="E93" s="32">
        <v>0</v>
      </c>
      <c r="F93" s="32">
        <v>0</v>
      </c>
      <c r="G93" s="32">
        <v>2</v>
      </c>
      <c r="H93" s="32">
        <v>2</v>
      </c>
      <c r="I93" s="32">
        <v>0</v>
      </c>
      <c r="J93" s="32">
        <v>0</v>
      </c>
      <c r="K93" s="32">
        <v>0</v>
      </c>
      <c r="L93" s="32">
        <v>54</v>
      </c>
      <c r="M93" s="32">
        <v>42</v>
      </c>
      <c r="N93" s="32">
        <v>0</v>
      </c>
      <c r="O93" s="32">
        <v>14</v>
      </c>
      <c r="P93" s="32">
        <v>0</v>
      </c>
      <c r="Q93" s="32">
        <v>9</v>
      </c>
      <c r="R93" s="32">
        <v>8</v>
      </c>
      <c r="S93" s="32">
        <v>1</v>
      </c>
      <c r="T93" s="32">
        <v>0</v>
      </c>
      <c r="U93" s="32">
        <v>0</v>
      </c>
      <c r="V93" s="32">
        <v>48</v>
      </c>
      <c r="W93" s="32">
        <v>17</v>
      </c>
      <c r="X93" s="32">
        <v>0</v>
      </c>
      <c r="Y93" s="32">
        <v>18</v>
      </c>
      <c r="Z93" s="32">
        <v>25</v>
      </c>
      <c r="AA93" s="32">
        <v>8</v>
      </c>
      <c r="AB93" s="32">
        <v>0.5</v>
      </c>
      <c r="AC93" s="32">
        <v>0</v>
      </c>
      <c r="AD93" s="32">
        <v>0</v>
      </c>
      <c r="AE93" s="32">
        <v>0</v>
      </c>
      <c r="AF93" s="32">
        <v>2</v>
      </c>
      <c r="AG93" s="32">
        <v>1.2</v>
      </c>
      <c r="AH93" s="32">
        <v>0</v>
      </c>
      <c r="AI93" s="32">
        <v>0</v>
      </c>
      <c r="AJ93" s="32">
        <v>0</v>
      </c>
      <c r="AK93" s="32">
        <v>54</v>
      </c>
      <c r="AL93" s="32">
        <v>25.2</v>
      </c>
      <c r="AM93" s="32">
        <v>0</v>
      </c>
      <c r="AN93" s="32">
        <v>2.2999999999999998</v>
      </c>
      <c r="AO93" s="32">
        <v>0</v>
      </c>
      <c r="AP93" s="32">
        <v>9</v>
      </c>
      <c r="AQ93" s="32">
        <v>3</v>
      </c>
      <c r="AR93" s="32">
        <v>0.6</v>
      </c>
      <c r="AS93" s="32">
        <v>0</v>
      </c>
      <c r="AT93" s="32">
        <v>0</v>
      </c>
      <c r="AU93" s="32">
        <v>48</v>
      </c>
      <c r="AV93" s="32">
        <v>11.2</v>
      </c>
      <c r="AW93" s="32">
        <v>3.3</v>
      </c>
      <c r="AX93" s="32">
        <v>0</v>
      </c>
      <c r="AY93" s="32">
        <v>8.6</v>
      </c>
      <c r="AZ93" s="32">
        <v>1</v>
      </c>
      <c r="BA93" s="32">
        <v>1</v>
      </c>
      <c r="BB93" s="32">
        <v>0</v>
      </c>
      <c r="BC93" s="32">
        <v>0</v>
      </c>
      <c r="BD93" s="32">
        <v>0</v>
      </c>
      <c r="BE93" s="32">
        <v>10</v>
      </c>
      <c r="BF93" s="32">
        <v>0</v>
      </c>
      <c r="BG93" s="32">
        <v>2</v>
      </c>
      <c r="BH93" s="32">
        <v>0</v>
      </c>
      <c r="BI93" s="32">
        <v>0</v>
      </c>
      <c r="BJ93" s="32">
        <v>0.3</v>
      </c>
      <c r="BK93" s="32">
        <v>0.3</v>
      </c>
      <c r="BL93" s="32">
        <v>0</v>
      </c>
      <c r="BM93" s="32">
        <v>0</v>
      </c>
      <c r="BN93" s="32">
        <v>0</v>
      </c>
      <c r="BO93" s="32">
        <v>1.1000000000000001</v>
      </c>
      <c r="BP93" s="32">
        <v>0</v>
      </c>
      <c r="BQ93" s="32">
        <v>0.8</v>
      </c>
      <c r="BR93" s="32">
        <v>0</v>
      </c>
      <c r="BS93" s="32">
        <v>0</v>
      </c>
      <c r="CH93" s="38" t="s">
        <v>130</v>
      </c>
      <c r="CI93" s="38" t="s">
        <v>498</v>
      </c>
      <c r="CJ93" s="38"/>
    </row>
    <row r="94" spans="1:88" s="1" customFormat="1" hidden="1">
      <c r="A94" s="41" t="s">
        <v>131</v>
      </c>
      <c r="B94" s="32">
        <v>6</v>
      </c>
      <c r="C94" s="32">
        <v>0</v>
      </c>
      <c r="D94" s="32">
        <v>0</v>
      </c>
      <c r="E94" s="32">
        <v>0</v>
      </c>
      <c r="F94" s="32">
        <v>0</v>
      </c>
      <c r="G94" s="32">
        <v>27</v>
      </c>
      <c r="H94" s="32">
        <v>5</v>
      </c>
      <c r="I94" s="32">
        <v>0</v>
      </c>
      <c r="J94" s="32">
        <v>0</v>
      </c>
      <c r="K94" s="32">
        <v>0</v>
      </c>
      <c r="L94" s="32">
        <v>44</v>
      </c>
      <c r="M94" s="32">
        <v>16</v>
      </c>
      <c r="N94" s="32">
        <v>0</v>
      </c>
      <c r="O94" s="32">
        <v>0</v>
      </c>
      <c r="P94" s="32">
        <v>0</v>
      </c>
      <c r="Q94" s="32">
        <v>18</v>
      </c>
      <c r="R94" s="32">
        <v>19</v>
      </c>
      <c r="S94" s="32">
        <v>0</v>
      </c>
      <c r="T94" s="32">
        <v>0</v>
      </c>
      <c r="U94" s="32">
        <v>6</v>
      </c>
      <c r="V94" s="32">
        <v>10</v>
      </c>
      <c r="W94" s="32">
        <v>9</v>
      </c>
      <c r="X94" s="32">
        <v>0</v>
      </c>
      <c r="Y94" s="32">
        <v>0</v>
      </c>
      <c r="Z94" s="32">
        <v>7</v>
      </c>
      <c r="AA94" s="32">
        <v>6</v>
      </c>
      <c r="AB94" s="32">
        <v>0</v>
      </c>
      <c r="AC94" s="32">
        <v>0</v>
      </c>
      <c r="AD94" s="32">
        <v>0</v>
      </c>
      <c r="AE94" s="32">
        <v>0</v>
      </c>
      <c r="AF94" s="32">
        <v>27</v>
      </c>
      <c r="AG94" s="32">
        <v>3.8</v>
      </c>
      <c r="AH94" s="32">
        <v>0</v>
      </c>
      <c r="AI94" s="32">
        <v>0</v>
      </c>
      <c r="AJ94" s="32">
        <v>0</v>
      </c>
      <c r="AK94" s="32">
        <v>44</v>
      </c>
      <c r="AL94" s="32">
        <v>8.6</v>
      </c>
      <c r="AM94" s="32">
        <v>0</v>
      </c>
      <c r="AN94" s="32">
        <v>0</v>
      </c>
      <c r="AO94" s="32">
        <v>0</v>
      </c>
      <c r="AP94" s="32">
        <v>18</v>
      </c>
      <c r="AQ94" s="32">
        <v>10.78</v>
      </c>
      <c r="AR94" s="32">
        <v>0</v>
      </c>
      <c r="AS94" s="32">
        <v>0</v>
      </c>
      <c r="AT94" s="32">
        <v>5.2</v>
      </c>
      <c r="AU94" s="32">
        <v>10</v>
      </c>
      <c r="AV94" s="32">
        <v>5.4</v>
      </c>
      <c r="AW94" s="32">
        <v>0</v>
      </c>
      <c r="AX94" s="32">
        <v>0</v>
      </c>
      <c r="AY94" s="32">
        <v>6.2</v>
      </c>
      <c r="AZ94" s="32"/>
      <c r="BA94" s="32"/>
      <c r="BB94" s="32"/>
      <c r="BC94" s="32"/>
      <c r="BD94" s="32"/>
      <c r="BE94" s="32"/>
      <c r="BF94" s="32"/>
      <c r="BG94" s="32"/>
      <c r="BH94" s="32"/>
      <c r="BI94" s="32"/>
      <c r="BJ94" s="32"/>
      <c r="BK94" s="32"/>
      <c r="BL94" s="32"/>
      <c r="BM94" s="32"/>
      <c r="BN94" s="32"/>
      <c r="BO94" s="32"/>
      <c r="BP94" s="32"/>
      <c r="BQ94" s="32"/>
      <c r="BR94" s="32"/>
      <c r="BS94" s="32"/>
      <c r="CH94" s="38" t="s">
        <v>131</v>
      </c>
      <c r="CI94" s="38" t="s">
        <v>498</v>
      </c>
      <c r="CJ94" s="38"/>
    </row>
    <row r="95" spans="1:88" s="1" customFormat="1" hidden="1">
      <c r="A95" s="41" t="s">
        <v>132</v>
      </c>
      <c r="B95" s="32">
        <v>23</v>
      </c>
      <c r="C95" s="32">
        <v>1</v>
      </c>
      <c r="D95" s="32"/>
      <c r="E95" s="32">
        <v>0</v>
      </c>
      <c r="F95" s="32"/>
      <c r="G95" s="32"/>
      <c r="H95" s="32"/>
      <c r="I95" s="32"/>
      <c r="J95" s="32"/>
      <c r="K95" s="32"/>
      <c r="L95" s="32">
        <v>51</v>
      </c>
      <c r="M95" s="32">
        <v>18</v>
      </c>
      <c r="N95" s="32"/>
      <c r="O95" s="32">
        <v>54</v>
      </c>
      <c r="P95" s="32">
        <v>10</v>
      </c>
      <c r="Q95" s="32">
        <v>9</v>
      </c>
      <c r="R95" s="32">
        <v>0</v>
      </c>
      <c r="S95" s="32"/>
      <c r="T95" s="32">
        <v>17</v>
      </c>
      <c r="U95" s="32">
        <v>3</v>
      </c>
      <c r="V95" s="32">
        <v>46</v>
      </c>
      <c r="W95" s="32">
        <v>10</v>
      </c>
      <c r="X95" s="32"/>
      <c r="Y95" s="32">
        <v>35</v>
      </c>
      <c r="Z95" s="32">
        <v>32</v>
      </c>
      <c r="AA95" s="32">
        <v>23</v>
      </c>
      <c r="AB95" s="32">
        <v>0.6</v>
      </c>
      <c r="AC95" s="32"/>
      <c r="AD95" s="32">
        <v>0</v>
      </c>
      <c r="AE95" s="32">
        <v>0</v>
      </c>
      <c r="AF95" s="32"/>
      <c r="AG95" s="32"/>
      <c r="AH95" s="32"/>
      <c r="AI95" s="32"/>
      <c r="AJ95" s="32"/>
      <c r="AK95" s="32">
        <v>51</v>
      </c>
      <c r="AL95" s="32">
        <v>11.2</v>
      </c>
      <c r="AM95" s="32"/>
      <c r="AN95" s="32">
        <v>19.600000000000001</v>
      </c>
      <c r="AO95" s="32">
        <v>6.2</v>
      </c>
      <c r="AP95" s="32">
        <v>9</v>
      </c>
      <c r="AQ95" s="32">
        <v>0</v>
      </c>
      <c r="AR95" s="32"/>
      <c r="AS95" s="32">
        <v>5.7</v>
      </c>
      <c r="AT95" s="32">
        <v>0.4</v>
      </c>
      <c r="AU95" s="32">
        <v>46</v>
      </c>
      <c r="AV95" s="32">
        <v>6.3</v>
      </c>
      <c r="AW95" s="32"/>
      <c r="AX95" s="32">
        <v>6.9</v>
      </c>
      <c r="AY95" s="32">
        <v>18.600000000000001</v>
      </c>
      <c r="AZ95" s="32"/>
      <c r="BA95" s="32"/>
      <c r="BB95" s="32"/>
      <c r="BC95" s="32"/>
      <c r="BD95" s="32"/>
      <c r="BE95" s="32"/>
      <c r="BF95" s="32"/>
      <c r="BG95" s="32">
        <v>5</v>
      </c>
      <c r="BH95" s="32">
        <v>3</v>
      </c>
      <c r="BI95" s="32">
        <v>3</v>
      </c>
      <c r="BJ95" s="32"/>
      <c r="BK95" s="32"/>
      <c r="BL95" s="32"/>
      <c r="BM95" s="32"/>
      <c r="BN95" s="32"/>
      <c r="BO95" s="32"/>
      <c r="BP95" s="32"/>
      <c r="BQ95" s="32">
        <v>0.46</v>
      </c>
      <c r="BR95" s="32">
        <v>3</v>
      </c>
      <c r="BS95" s="32">
        <v>3</v>
      </c>
      <c r="CH95" s="38" t="s">
        <v>132</v>
      </c>
      <c r="CI95" s="38" t="s">
        <v>498</v>
      </c>
      <c r="CJ95" s="38"/>
    </row>
    <row r="96" spans="1:88" s="1" customFormat="1" hidden="1">
      <c r="A96" s="41" t="s">
        <v>133</v>
      </c>
      <c r="B96" s="32">
        <v>51</v>
      </c>
      <c r="C96" s="32">
        <v>5</v>
      </c>
      <c r="D96" s="32">
        <v>0</v>
      </c>
      <c r="E96" s="32">
        <v>0</v>
      </c>
      <c r="F96" s="32">
        <v>0</v>
      </c>
      <c r="G96" s="32">
        <v>19</v>
      </c>
      <c r="H96" s="32">
        <v>5</v>
      </c>
      <c r="I96" s="32">
        <v>0</v>
      </c>
      <c r="J96" s="32">
        <v>0</v>
      </c>
      <c r="K96" s="32">
        <v>0</v>
      </c>
      <c r="L96" s="32">
        <v>141</v>
      </c>
      <c r="M96" s="32">
        <v>156</v>
      </c>
      <c r="N96" s="32">
        <v>0</v>
      </c>
      <c r="O96" s="32">
        <v>191</v>
      </c>
      <c r="P96" s="32">
        <v>0</v>
      </c>
      <c r="Q96" s="32">
        <v>25</v>
      </c>
      <c r="R96" s="32">
        <v>6</v>
      </c>
      <c r="S96" s="32">
        <v>0</v>
      </c>
      <c r="T96" s="32">
        <v>0</v>
      </c>
      <c r="U96" s="32">
        <v>0</v>
      </c>
      <c r="V96" s="32">
        <v>248</v>
      </c>
      <c r="W96" s="32">
        <v>63</v>
      </c>
      <c r="X96" s="32">
        <v>0</v>
      </c>
      <c r="Y96" s="32">
        <v>69</v>
      </c>
      <c r="Z96" s="32">
        <v>58</v>
      </c>
      <c r="AA96" s="32">
        <v>51</v>
      </c>
      <c r="AB96" s="32">
        <v>3.39</v>
      </c>
      <c r="AC96" s="32">
        <v>0</v>
      </c>
      <c r="AD96" s="32">
        <v>0</v>
      </c>
      <c r="AE96" s="32">
        <v>0</v>
      </c>
      <c r="AF96" s="32">
        <v>19</v>
      </c>
      <c r="AG96" s="32">
        <v>2.8</v>
      </c>
      <c r="AH96" s="32">
        <v>0</v>
      </c>
      <c r="AI96" s="32">
        <v>0</v>
      </c>
      <c r="AJ96" s="32">
        <v>0</v>
      </c>
      <c r="AK96" s="32">
        <v>141</v>
      </c>
      <c r="AL96" s="32">
        <v>82</v>
      </c>
      <c r="AM96" s="32">
        <v>0</v>
      </c>
      <c r="AN96" s="32">
        <v>0</v>
      </c>
      <c r="AO96" s="32">
        <v>0</v>
      </c>
      <c r="AP96" s="32">
        <v>25</v>
      </c>
      <c r="AQ96" s="32">
        <v>3.4</v>
      </c>
      <c r="AR96" s="32">
        <v>0</v>
      </c>
      <c r="AS96" s="32">
        <v>0</v>
      </c>
      <c r="AT96" s="32">
        <v>0</v>
      </c>
      <c r="AU96" s="32">
        <v>248</v>
      </c>
      <c r="AV96" s="32">
        <v>40.630000000000003</v>
      </c>
      <c r="AW96" s="32">
        <v>0</v>
      </c>
      <c r="AX96" s="32">
        <v>0</v>
      </c>
      <c r="AY96" s="32">
        <v>27.73</v>
      </c>
      <c r="AZ96" s="32">
        <v>0</v>
      </c>
      <c r="BA96" s="32">
        <v>0</v>
      </c>
      <c r="BB96" s="32">
        <v>0</v>
      </c>
      <c r="BC96" s="32">
        <v>0</v>
      </c>
      <c r="BD96" s="32">
        <v>2</v>
      </c>
      <c r="BE96" s="32">
        <v>4</v>
      </c>
      <c r="BF96" s="32">
        <v>2</v>
      </c>
      <c r="BG96" s="32">
        <v>2</v>
      </c>
      <c r="BH96" s="32">
        <v>3</v>
      </c>
      <c r="BI96" s="32">
        <v>5</v>
      </c>
      <c r="BJ96" s="32">
        <v>0</v>
      </c>
      <c r="BK96" s="32">
        <v>0</v>
      </c>
      <c r="BL96" s="32">
        <v>0</v>
      </c>
      <c r="BM96" s="32">
        <v>0</v>
      </c>
      <c r="BN96" s="32">
        <v>2</v>
      </c>
      <c r="BO96" s="32">
        <v>4</v>
      </c>
      <c r="BP96" s="32">
        <v>2</v>
      </c>
      <c r="BQ96" s="32">
        <v>2</v>
      </c>
      <c r="BR96" s="32">
        <v>3</v>
      </c>
      <c r="BS96" s="32">
        <v>5</v>
      </c>
      <c r="CH96" s="38" t="s">
        <v>133</v>
      </c>
      <c r="CI96" s="38" t="s">
        <v>521</v>
      </c>
      <c r="CJ96" s="38"/>
    </row>
    <row r="97" spans="1:88" s="1" customFormat="1" hidden="1">
      <c r="A97" s="41" t="s">
        <v>134</v>
      </c>
      <c r="B97" s="32">
        <v>14</v>
      </c>
      <c r="C97" s="32">
        <v>0</v>
      </c>
      <c r="D97" s="32">
        <v>0</v>
      </c>
      <c r="E97" s="32">
        <v>0</v>
      </c>
      <c r="F97" s="32">
        <v>0</v>
      </c>
      <c r="G97" s="32">
        <v>36</v>
      </c>
      <c r="H97" s="32">
        <v>2</v>
      </c>
      <c r="I97" s="32">
        <v>0</v>
      </c>
      <c r="J97" s="32">
        <v>0</v>
      </c>
      <c r="K97" s="32">
        <v>0</v>
      </c>
      <c r="L97" s="32">
        <v>90</v>
      </c>
      <c r="M97" s="32">
        <v>72</v>
      </c>
      <c r="N97" s="32">
        <v>63</v>
      </c>
      <c r="O97" s="32">
        <v>48</v>
      </c>
      <c r="P97" s="32">
        <v>0</v>
      </c>
      <c r="Q97" s="32">
        <v>22</v>
      </c>
      <c r="R97" s="32">
        <v>10</v>
      </c>
      <c r="S97" s="32">
        <v>0</v>
      </c>
      <c r="T97" s="32">
        <v>49</v>
      </c>
      <c r="U97" s="32">
        <v>0</v>
      </c>
      <c r="V97" s="32">
        <v>107</v>
      </c>
      <c r="W97" s="32">
        <v>38</v>
      </c>
      <c r="X97" s="32">
        <v>0</v>
      </c>
      <c r="Y97" s="32">
        <v>44</v>
      </c>
      <c r="Z97" s="32">
        <v>128</v>
      </c>
      <c r="AA97" s="32">
        <v>14</v>
      </c>
      <c r="AB97" s="32">
        <v>0</v>
      </c>
      <c r="AC97" s="32">
        <v>0</v>
      </c>
      <c r="AD97" s="32">
        <v>0</v>
      </c>
      <c r="AE97" s="32">
        <v>0</v>
      </c>
      <c r="AF97" s="32">
        <v>36</v>
      </c>
      <c r="AG97" s="32">
        <v>1.4</v>
      </c>
      <c r="AH97" s="32">
        <v>0</v>
      </c>
      <c r="AI97" s="32">
        <v>0</v>
      </c>
      <c r="AJ97" s="32">
        <v>0</v>
      </c>
      <c r="AK97" s="32">
        <v>90</v>
      </c>
      <c r="AL97" s="32">
        <v>41.6</v>
      </c>
      <c r="AM97" s="32">
        <v>23.44</v>
      </c>
      <c r="AN97" s="32">
        <v>19.75</v>
      </c>
      <c r="AO97" s="32">
        <v>0</v>
      </c>
      <c r="AP97" s="32">
        <v>22</v>
      </c>
      <c r="AQ97" s="32">
        <v>6.4</v>
      </c>
      <c r="AR97" s="32">
        <v>0</v>
      </c>
      <c r="AS97" s="32">
        <v>16.66</v>
      </c>
      <c r="AT97" s="32">
        <v>0</v>
      </c>
      <c r="AU97" s="32">
        <v>107</v>
      </c>
      <c r="AV97" s="32">
        <v>20.86</v>
      </c>
      <c r="AW97" s="32">
        <v>0</v>
      </c>
      <c r="AX97" s="32">
        <v>11.2</v>
      </c>
      <c r="AY97" s="32">
        <v>76.81</v>
      </c>
      <c r="AZ97" s="32">
        <v>0</v>
      </c>
      <c r="BA97" s="32">
        <v>0</v>
      </c>
      <c r="BB97" s="32">
        <v>0</v>
      </c>
      <c r="BC97" s="32">
        <v>0</v>
      </c>
      <c r="BD97" s="32">
        <v>0</v>
      </c>
      <c r="BE97" s="32">
        <v>7</v>
      </c>
      <c r="BF97" s="32">
        <v>1</v>
      </c>
      <c r="BG97" s="32">
        <v>1</v>
      </c>
      <c r="BH97" s="32">
        <v>0</v>
      </c>
      <c r="BI97" s="32">
        <v>0</v>
      </c>
      <c r="BJ97" s="32">
        <v>0</v>
      </c>
      <c r="BK97" s="32">
        <v>0</v>
      </c>
      <c r="BL97" s="32">
        <v>0</v>
      </c>
      <c r="BM97" s="32">
        <v>0</v>
      </c>
      <c r="BN97" s="32">
        <v>0</v>
      </c>
      <c r="BO97" s="32">
        <v>5.3</v>
      </c>
      <c r="BP97" s="32">
        <v>1</v>
      </c>
      <c r="BQ97" s="32">
        <v>1</v>
      </c>
      <c r="BR97" s="32">
        <v>0</v>
      </c>
      <c r="BS97" s="32">
        <v>0</v>
      </c>
      <c r="CH97" s="38" t="s">
        <v>134</v>
      </c>
      <c r="CI97" s="38" t="s">
        <v>498</v>
      </c>
      <c r="CJ97" s="38"/>
    </row>
    <row r="98" spans="1:88" s="1" customFormat="1" hidden="1">
      <c r="A98" s="41" t="s">
        <v>135</v>
      </c>
      <c r="B98" s="32">
        <v>16</v>
      </c>
      <c r="C98" s="32"/>
      <c r="D98" s="32"/>
      <c r="E98" s="32"/>
      <c r="F98" s="32"/>
      <c r="G98" s="32">
        <v>27</v>
      </c>
      <c r="H98" s="32"/>
      <c r="I98" s="32"/>
      <c r="J98" s="32"/>
      <c r="K98" s="32"/>
      <c r="L98" s="32">
        <v>34</v>
      </c>
      <c r="M98" s="32">
        <v>26</v>
      </c>
      <c r="N98" s="32"/>
      <c r="O98" s="32"/>
      <c r="P98" s="32"/>
      <c r="Q98" s="32">
        <v>11</v>
      </c>
      <c r="R98" s="32">
        <v>11</v>
      </c>
      <c r="S98" s="32"/>
      <c r="T98" s="32"/>
      <c r="U98" s="32"/>
      <c r="V98" s="32">
        <v>46</v>
      </c>
      <c r="W98" s="32">
        <v>50</v>
      </c>
      <c r="X98" s="32"/>
      <c r="Y98" s="32"/>
      <c r="Z98" s="32">
        <v>46</v>
      </c>
      <c r="AA98" s="32">
        <v>16</v>
      </c>
      <c r="AB98" s="32"/>
      <c r="AC98" s="32"/>
      <c r="AD98" s="32"/>
      <c r="AE98" s="32"/>
      <c r="AF98" s="32">
        <v>27</v>
      </c>
      <c r="AG98" s="32"/>
      <c r="AH98" s="32"/>
      <c r="AI98" s="32"/>
      <c r="AJ98" s="32"/>
      <c r="AK98" s="32">
        <v>34</v>
      </c>
      <c r="AL98" s="32">
        <v>10.7</v>
      </c>
      <c r="AM98" s="32"/>
      <c r="AN98" s="32"/>
      <c r="AO98" s="32"/>
      <c r="AP98" s="32">
        <v>11</v>
      </c>
      <c r="AQ98" s="32">
        <v>4.9000000000000004</v>
      </c>
      <c r="AR98" s="32"/>
      <c r="AS98" s="32"/>
      <c r="AT98" s="32"/>
      <c r="AU98" s="32">
        <v>46</v>
      </c>
      <c r="AV98" s="32">
        <v>29.7</v>
      </c>
      <c r="AW98" s="32"/>
      <c r="AX98" s="32"/>
      <c r="AY98" s="32">
        <v>29.8</v>
      </c>
      <c r="AZ98" s="32"/>
      <c r="BA98" s="32"/>
      <c r="BB98" s="32"/>
      <c r="BC98" s="32"/>
      <c r="BD98" s="32"/>
      <c r="BE98" s="32">
        <v>36</v>
      </c>
      <c r="BF98" s="32"/>
      <c r="BG98" s="32"/>
      <c r="BH98" s="32"/>
      <c r="BI98" s="32"/>
      <c r="BJ98" s="32"/>
      <c r="BK98" s="32"/>
      <c r="BL98" s="32"/>
      <c r="BM98" s="32"/>
      <c r="BN98" s="32"/>
      <c r="BO98" s="32">
        <v>18.28</v>
      </c>
      <c r="BP98" s="32"/>
      <c r="BQ98" s="32"/>
      <c r="BR98" s="32"/>
      <c r="BS98" s="32"/>
      <c r="CH98" s="38" t="s">
        <v>135</v>
      </c>
      <c r="CI98" s="38" t="s">
        <v>522</v>
      </c>
      <c r="CJ98" s="38">
        <v>14</v>
      </c>
    </row>
    <row r="99" spans="1:88" s="1" customFormat="1" hidden="1">
      <c r="A99" s="41" t="s">
        <v>136</v>
      </c>
      <c r="B99" s="32" t="s">
        <v>93</v>
      </c>
      <c r="C99" s="32" t="s">
        <v>93</v>
      </c>
      <c r="D99" s="32" t="s">
        <v>93</v>
      </c>
      <c r="E99" s="32" t="s">
        <v>93</v>
      </c>
      <c r="F99" s="32" t="s">
        <v>93</v>
      </c>
      <c r="G99" s="32" t="s">
        <v>93</v>
      </c>
      <c r="H99" s="32" t="s">
        <v>93</v>
      </c>
      <c r="I99" s="32" t="s">
        <v>93</v>
      </c>
      <c r="J99" s="32" t="s">
        <v>93</v>
      </c>
      <c r="K99" s="32" t="s">
        <v>93</v>
      </c>
      <c r="L99" s="32" t="s">
        <v>93</v>
      </c>
      <c r="M99" s="32" t="s">
        <v>93</v>
      </c>
      <c r="N99" s="32" t="s">
        <v>93</v>
      </c>
      <c r="O99" s="32" t="s">
        <v>93</v>
      </c>
      <c r="P99" s="32" t="s">
        <v>93</v>
      </c>
      <c r="Q99" s="32" t="s">
        <v>93</v>
      </c>
      <c r="R99" s="32" t="s">
        <v>93</v>
      </c>
      <c r="S99" s="32" t="s">
        <v>93</v>
      </c>
      <c r="T99" s="32" t="s">
        <v>93</v>
      </c>
      <c r="U99" s="32" t="s">
        <v>93</v>
      </c>
      <c r="V99" s="32" t="s">
        <v>93</v>
      </c>
      <c r="W99" s="32" t="s">
        <v>93</v>
      </c>
      <c r="X99" s="32" t="s">
        <v>93</v>
      </c>
      <c r="Y99" s="32" t="s">
        <v>93</v>
      </c>
      <c r="Z99" s="32" t="s">
        <v>93</v>
      </c>
      <c r="AA99" s="32" t="s">
        <v>93</v>
      </c>
      <c r="AB99" s="32" t="s">
        <v>93</v>
      </c>
      <c r="AC99" s="32" t="s">
        <v>93</v>
      </c>
      <c r="AD99" s="32" t="s">
        <v>93</v>
      </c>
      <c r="AE99" s="32" t="s">
        <v>93</v>
      </c>
      <c r="AF99" s="32" t="s">
        <v>93</v>
      </c>
      <c r="AG99" s="32" t="s">
        <v>93</v>
      </c>
      <c r="AH99" s="32" t="s">
        <v>93</v>
      </c>
      <c r="AI99" s="32" t="s">
        <v>93</v>
      </c>
      <c r="AJ99" s="32" t="s">
        <v>93</v>
      </c>
      <c r="AK99" s="32" t="s">
        <v>93</v>
      </c>
      <c r="AL99" s="32" t="s">
        <v>93</v>
      </c>
      <c r="AM99" s="32" t="s">
        <v>93</v>
      </c>
      <c r="AN99" s="32" t="s">
        <v>93</v>
      </c>
      <c r="AO99" s="32" t="s">
        <v>93</v>
      </c>
      <c r="AP99" s="32" t="s">
        <v>93</v>
      </c>
      <c r="AQ99" s="32" t="s">
        <v>93</v>
      </c>
      <c r="AR99" s="32" t="s">
        <v>93</v>
      </c>
      <c r="AS99" s="32" t="s">
        <v>93</v>
      </c>
      <c r="AT99" s="32" t="s">
        <v>93</v>
      </c>
      <c r="AU99" s="32" t="s">
        <v>93</v>
      </c>
      <c r="AV99" s="32" t="s">
        <v>93</v>
      </c>
      <c r="AW99" s="32" t="s">
        <v>93</v>
      </c>
      <c r="AX99" s="32" t="s">
        <v>93</v>
      </c>
      <c r="AY99" s="32" t="s">
        <v>93</v>
      </c>
      <c r="AZ99" s="32" t="s">
        <v>93</v>
      </c>
      <c r="BA99" s="32" t="s">
        <v>93</v>
      </c>
      <c r="BB99" s="32" t="s">
        <v>93</v>
      </c>
      <c r="BC99" s="32" t="s">
        <v>93</v>
      </c>
      <c r="BD99" s="32" t="s">
        <v>93</v>
      </c>
      <c r="BE99" s="32" t="s">
        <v>93</v>
      </c>
      <c r="BF99" s="32" t="s">
        <v>93</v>
      </c>
      <c r="BG99" s="32" t="s">
        <v>93</v>
      </c>
      <c r="BH99" s="32" t="s">
        <v>93</v>
      </c>
      <c r="BI99" s="32" t="s">
        <v>93</v>
      </c>
      <c r="BJ99" s="32" t="s">
        <v>93</v>
      </c>
      <c r="BK99" s="32" t="s">
        <v>93</v>
      </c>
      <c r="BL99" s="32" t="s">
        <v>93</v>
      </c>
      <c r="BM99" s="32" t="s">
        <v>93</v>
      </c>
      <c r="BN99" s="32" t="s">
        <v>93</v>
      </c>
      <c r="BO99" s="32" t="s">
        <v>93</v>
      </c>
      <c r="BP99" s="32" t="s">
        <v>93</v>
      </c>
      <c r="BQ99" s="32" t="s">
        <v>93</v>
      </c>
      <c r="BR99" s="32" t="s">
        <v>93</v>
      </c>
      <c r="BS99" s="32"/>
      <c r="BT99" s="1" t="s">
        <v>94</v>
      </c>
      <c r="CH99" s="38" t="s">
        <v>136</v>
      </c>
      <c r="CI99" s="38" t="s">
        <v>498</v>
      </c>
      <c r="CJ99" s="38">
        <v>134</v>
      </c>
    </row>
    <row r="100" spans="1:88" s="1" customFormat="1" hidden="1">
      <c r="A100" s="41" t="s">
        <v>137</v>
      </c>
      <c r="B100" s="32">
        <v>46</v>
      </c>
      <c r="C100" s="32">
        <v>0</v>
      </c>
      <c r="D100" s="32">
        <v>0</v>
      </c>
      <c r="E100" s="32">
        <v>0</v>
      </c>
      <c r="F100" s="32">
        <v>0</v>
      </c>
      <c r="G100" s="32">
        <v>26</v>
      </c>
      <c r="H100" s="32">
        <v>2</v>
      </c>
      <c r="I100" s="32">
        <v>0</v>
      </c>
      <c r="J100" s="32">
        <v>0</v>
      </c>
      <c r="K100" s="32">
        <v>0</v>
      </c>
      <c r="L100" s="32">
        <v>133</v>
      </c>
      <c r="M100" s="32">
        <v>130</v>
      </c>
      <c r="N100" s="32">
        <v>76</v>
      </c>
      <c r="O100" s="32">
        <v>75</v>
      </c>
      <c r="P100" s="32">
        <v>2</v>
      </c>
      <c r="Q100" s="32">
        <v>44</v>
      </c>
      <c r="R100" s="32">
        <v>23</v>
      </c>
      <c r="S100" s="32">
        <v>34</v>
      </c>
      <c r="T100" s="32">
        <v>0</v>
      </c>
      <c r="U100" s="32">
        <v>8</v>
      </c>
      <c r="V100" s="32">
        <v>253</v>
      </c>
      <c r="W100" s="32">
        <v>222</v>
      </c>
      <c r="X100" s="32">
        <v>46</v>
      </c>
      <c r="Y100" s="32">
        <v>0</v>
      </c>
      <c r="Z100" s="32">
        <v>130</v>
      </c>
      <c r="AA100" s="32">
        <v>46</v>
      </c>
      <c r="AB100" s="32">
        <v>0</v>
      </c>
      <c r="AC100" s="32">
        <v>0</v>
      </c>
      <c r="AD100" s="32">
        <v>0</v>
      </c>
      <c r="AE100" s="32">
        <v>0</v>
      </c>
      <c r="AF100" s="32">
        <v>26</v>
      </c>
      <c r="AG100" s="32">
        <v>1.5</v>
      </c>
      <c r="AH100" s="32">
        <v>0</v>
      </c>
      <c r="AI100" s="32">
        <v>0</v>
      </c>
      <c r="AJ100" s="32">
        <v>0</v>
      </c>
      <c r="AK100" s="32">
        <v>133</v>
      </c>
      <c r="AL100" s="32">
        <v>75.39</v>
      </c>
      <c r="AM100" s="32">
        <v>0.12</v>
      </c>
      <c r="AN100" s="32">
        <v>0.12</v>
      </c>
      <c r="AO100" s="32">
        <v>0.75</v>
      </c>
      <c r="AP100" s="32">
        <v>44</v>
      </c>
      <c r="AQ100" s="32">
        <v>13.32</v>
      </c>
      <c r="AR100" s="32">
        <v>0</v>
      </c>
      <c r="AS100" s="32">
        <v>0</v>
      </c>
      <c r="AT100" s="32">
        <v>4.58</v>
      </c>
      <c r="AU100" s="32">
        <v>253</v>
      </c>
      <c r="AV100" s="32">
        <v>130.63</v>
      </c>
      <c r="AW100" s="32">
        <v>0</v>
      </c>
      <c r="AX100" s="32">
        <v>0</v>
      </c>
      <c r="AY100" s="32">
        <v>74.55</v>
      </c>
      <c r="AZ100" s="32">
        <v>0</v>
      </c>
      <c r="BA100" s="32">
        <v>0</v>
      </c>
      <c r="BB100" s="32">
        <v>0</v>
      </c>
      <c r="BC100" s="32">
        <v>0</v>
      </c>
      <c r="BD100" s="32">
        <v>0</v>
      </c>
      <c r="BE100" s="32">
        <v>0</v>
      </c>
      <c r="BF100" s="32">
        <v>0</v>
      </c>
      <c r="BG100" s="32">
        <v>0</v>
      </c>
      <c r="BH100" s="32">
        <v>1</v>
      </c>
      <c r="BI100" s="32">
        <v>15</v>
      </c>
      <c r="BJ100" s="32">
        <v>0</v>
      </c>
      <c r="BK100" s="32">
        <v>0</v>
      </c>
      <c r="BL100" s="32">
        <v>0</v>
      </c>
      <c r="BM100" s="32">
        <v>0</v>
      </c>
      <c r="BN100" s="32">
        <v>0</v>
      </c>
      <c r="BO100" s="32">
        <v>0</v>
      </c>
      <c r="BP100" s="32">
        <v>0</v>
      </c>
      <c r="BQ100" s="32">
        <v>0</v>
      </c>
      <c r="BR100" s="32">
        <v>1</v>
      </c>
      <c r="BS100" s="32">
        <v>1.55</v>
      </c>
      <c r="CH100" s="38" t="s">
        <v>137</v>
      </c>
      <c r="CI100" s="38" t="s">
        <v>503</v>
      </c>
      <c r="CJ100" s="38">
        <v>99</v>
      </c>
    </row>
    <row r="101" spans="1:88" s="1" customFormat="1" hidden="1">
      <c r="A101" s="41" t="s">
        <v>138</v>
      </c>
      <c r="B101" s="32">
        <v>10</v>
      </c>
      <c r="C101" s="32">
        <v>2</v>
      </c>
      <c r="D101" s="32">
        <v>0</v>
      </c>
      <c r="E101" s="32">
        <v>0</v>
      </c>
      <c r="F101" s="32">
        <v>0</v>
      </c>
      <c r="G101" s="32">
        <v>51</v>
      </c>
      <c r="H101" s="32">
        <v>5</v>
      </c>
      <c r="I101" s="32">
        <v>0</v>
      </c>
      <c r="J101" s="32">
        <v>1</v>
      </c>
      <c r="K101" s="32">
        <v>0</v>
      </c>
      <c r="L101" s="32">
        <v>42</v>
      </c>
      <c r="M101" s="32">
        <v>50</v>
      </c>
      <c r="N101" s="32">
        <v>0</v>
      </c>
      <c r="O101" s="32">
        <v>15</v>
      </c>
      <c r="P101" s="32">
        <v>0</v>
      </c>
      <c r="Q101" s="32">
        <v>5</v>
      </c>
      <c r="R101" s="32">
        <v>5</v>
      </c>
      <c r="S101" s="32">
        <v>0</v>
      </c>
      <c r="T101" s="32">
        <v>8</v>
      </c>
      <c r="U101" s="32">
        <v>0</v>
      </c>
      <c r="V101" s="32">
        <v>43</v>
      </c>
      <c r="W101" s="32">
        <v>30</v>
      </c>
      <c r="X101" s="32">
        <v>0</v>
      </c>
      <c r="Y101" s="32">
        <v>97</v>
      </c>
      <c r="Z101" s="32">
        <v>45</v>
      </c>
      <c r="AA101" s="32">
        <v>10</v>
      </c>
      <c r="AB101" s="32">
        <v>1.4</v>
      </c>
      <c r="AC101" s="32">
        <v>0</v>
      </c>
      <c r="AD101" s="32">
        <v>0</v>
      </c>
      <c r="AE101" s="32">
        <v>0</v>
      </c>
      <c r="AF101" s="32">
        <v>51</v>
      </c>
      <c r="AG101" s="32">
        <v>3.4</v>
      </c>
      <c r="AH101" s="32">
        <v>0</v>
      </c>
      <c r="AI101" s="32">
        <v>0</v>
      </c>
      <c r="AJ101" s="32">
        <v>0</v>
      </c>
      <c r="AK101" s="32">
        <v>42</v>
      </c>
      <c r="AL101" s="32">
        <v>27.2</v>
      </c>
      <c r="AM101" s="32">
        <v>0</v>
      </c>
      <c r="AN101" s="32">
        <v>0</v>
      </c>
      <c r="AO101" s="32">
        <v>0</v>
      </c>
      <c r="AP101" s="32">
        <v>5</v>
      </c>
      <c r="AQ101" s="32">
        <v>3.4</v>
      </c>
      <c r="AR101" s="32">
        <v>0</v>
      </c>
      <c r="AS101" s="32">
        <v>0</v>
      </c>
      <c r="AT101" s="32">
        <v>0</v>
      </c>
      <c r="AU101" s="32">
        <v>43</v>
      </c>
      <c r="AV101" s="32">
        <v>16.5</v>
      </c>
      <c r="AW101" s="32">
        <v>0</v>
      </c>
      <c r="AX101" s="32">
        <v>0</v>
      </c>
      <c r="AY101" s="32">
        <v>0</v>
      </c>
      <c r="AZ101" s="32">
        <v>0</v>
      </c>
      <c r="BA101" s="32">
        <v>0</v>
      </c>
      <c r="BB101" s="32">
        <v>0</v>
      </c>
      <c r="BC101" s="32">
        <v>0</v>
      </c>
      <c r="BD101" s="32">
        <v>0</v>
      </c>
      <c r="BE101" s="32">
        <v>2</v>
      </c>
      <c r="BF101" s="32">
        <v>0</v>
      </c>
      <c r="BG101" s="32">
        <v>0</v>
      </c>
      <c r="BH101" s="32">
        <v>0</v>
      </c>
      <c r="BI101" s="32">
        <v>0</v>
      </c>
      <c r="BJ101" s="32">
        <v>0</v>
      </c>
      <c r="BK101" s="32">
        <v>0</v>
      </c>
      <c r="BL101" s="32">
        <v>0</v>
      </c>
      <c r="BM101" s="32">
        <v>0</v>
      </c>
      <c r="BN101" s="32">
        <v>0</v>
      </c>
      <c r="BO101" s="32">
        <v>2</v>
      </c>
      <c r="BP101" s="32">
        <v>0</v>
      </c>
      <c r="BQ101" s="32">
        <v>0</v>
      </c>
      <c r="BR101" s="32">
        <v>0</v>
      </c>
      <c r="BS101" s="32">
        <v>0</v>
      </c>
      <c r="CH101" s="38" t="s">
        <v>138</v>
      </c>
      <c r="CI101" s="38" t="s">
        <v>498</v>
      </c>
      <c r="CJ101" s="38">
        <v>6</v>
      </c>
    </row>
    <row r="102" spans="1:88" s="1" customFormat="1" hidden="1">
      <c r="A102" s="41" t="s">
        <v>139</v>
      </c>
      <c r="B102" s="32" t="s">
        <v>93</v>
      </c>
      <c r="C102" s="32" t="s">
        <v>93</v>
      </c>
      <c r="D102" s="32" t="s">
        <v>93</v>
      </c>
      <c r="E102" s="32" t="s">
        <v>93</v>
      </c>
      <c r="F102" s="32" t="s">
        <v>93</v>
      </c>
      <c r="G102" s="32" t="s">
        <v>93</v>
      </c>
      <c r="H102" s="32" t="s">
        <v>93</v>
      </c>
      <c r="I102" s="32" t="s">
        <v>93</v>
      </c>
      <c r="J102" s="32" t="s">
        <v>93</v>
      </c>
      <c r="K102" s="32" t="s">
        <v>93</v>
      </c>
      <c r="L102" s="32" t="s">
        <v>93</v>
      </c>
      <c r="M102" s="32" t="s">
        <v>93</v>
      </c>
      <c r="N102" s="32" t="s">
        <v>93</v>
      </c>
      <c r="O102" s="32" t="s">
        <v>93</v>
      </c>
      <c r="P102" s="32" t="s">
        <v>93</v>
      </c>
      <c r="Q102" s="32" t="s">
        <v>93</v>
      </c>
      <c r="R102" s="32" t="s">
        <v>93</v>
      </c>
      <c r="S102" s="32" t="s">
        <v>93</v>
      </c>
      <c r="T102" s="32" t="s">
        <v>93</v>
      </c>
      <c r="U102" s="32" t="s">
        <v>93</v>
      </c>
      <c r="V102" s="32" t="s">
        <v>93</v>
      </c>
      <c r="W102" s="32" t="s">
        <v>93</v>
      </c>
      <c r="X102" s="32" t="s">
        <v>93</v>
      </c>
      <c r="Y102" s="32" t="s">
        <v>93</v>
      </c>
      <c r="Z102" s="32" t="s">
        <v>93</v>
      </c>
      <c r="AA102" s="32" t="s">
        <v>93</v>
      </c>
      <c r="AB102" s="32" t="s">
        <v>93</v>
      </c>
      <c r="AC102" s="32" t="s">
        <v>93</v>
      </c>
      <c r="AD102" s="32" t="s">
        <v>93</v>
      </c>
      <c r="AE102" s="32" t="s">
        <v>93</v>
      </c>
      <c r="AF102" s="32" t="s">
        <v>93</v>
      </c>
      <c r="AG102" s="32" t="s">
        <v>93</v>
      </c>
      <c r="AH102" s="32" t="s">
        <v>93</v>
      </c>
      <c r="AI102" s="32" t="s">
        <v>93</v>
      </c>
      <c r="AJ102" s="32" t="s">
        <v>93</v>
      </c>
      <c r="AK102" s="32" t="s">
        <v>93</v>
      </c>
      <c r="AL102" s="32" t="s">
        <v>93</v>
      </c>
      <c r="AM102" s="32" t="s">
        <v>93</v>
      </c>
      <c r="AN102" s="32" t="s">
        <v>93</v>
      </c>
      <c r="AO102" s="32" t="s">
        <v>93</v>
      </c>
      <c r="AP102" s="32" t="s">
        <v>93</v>
      </c>
      <c r="AQ102" s="32" t="s">
        <v>93</v>
      </c>
      <c r="AR102" s="32" t="s">
        <v>93</v>
      </c>
      <c r="AS102" s="32" t="s">
        <v>93</v>
      </c>
      <c r="AT102" s="32" t="s">
        <v>93</v>
      </c>
      <c r="AU102" s="32" t="s">
        <v>93</v>
      </c>
      <c r="AV102" s="32" t="s">
        <v>93</v>
      </c>
      <c r="AW102" s="32" t="s">
        <v>93</v>
      </c>
      <c r="AX102" s="32" t="s">
        <v>93</v>
      </c>
      <c r="AY102" s="32" t="s">
        <v>93</v>
      </c>
      <c r="AZ102" s="32" t="s">
        <v>93</v>
      </c>
      <c r="BA102" s="32" t="s">
        <v>93</v>
      </c>
      <c r="BB102" s="32" t="s">
        <v>93</v>
      </c>
      <c r="BC102" s="32" t="s">
        <v>93</v>
      </c>
      <c r="BD102" s="32" t="s">
        <v>93</v>
      </c>
      <c r="BE102" s="32" t="s">
        <v>93</v>
      </c>
      <c r="BF102" s="32" t="s">
        <v>93</v>
      </c>
      <c r="BG102" s="32" t="s">
        <v>93</v>
      </c>
      <c r="BH102" s="32" t="s">
        <v>93</v>
      </c>
      <c r="BI102" s="32" t="s">
        <v>93</v>
      </c>
      <c r="BJ102" s="32" t="s">
        <v>93</v>
      </c>
      <c r="BK102" s="32" t="s">
        <v>93</v>
      </c>
      <c r="BL102" s="32" t="s">
        <v>93</v>
      </c>
      <c r="BM102" s="32" t="s">
        <v>93</v>
      </c>
      <c r="BN102" s="32" t="s">
        <v>93</v>
      </c>
      <c r="BO102" s="32" t="s">
        <v>93</v>
      </c>
      <c r="BP102" s="32" t="s">
        <v>93</v>
      </c>
      <c r="BQ102" s="32" t="s">
        <v>93</v>
      </c>
      <c r="BR102" s="32" t="s">
        <v>93</v>
      </c>
      <c r="BS102" s="32"/>
      <c r="BT102" s="1" t="s">
        <v>94</v>
      </c>
      <c r="CH102" s="38" t="s">
        <v>139</v>
      </c>
      <c r="CI102" s="38" t="s">
        <v>498</v>
      </c>
      <c r="CJ102" s="38"/>
    </row>
    <row r="103" spans="1:88" s="1" customFormat="1" hidden="1">
      <c r="A103" s="41" t="s">
        <v>140</v>
      </c>
      <c r="B103" s="32">
        <v>10</v>
      </c>
      <c r="C103" s="32">
        <v>2</v>
      </c>
      <c r="D103" s="32">
        <v>0</v>
      </c>
      <c r="E103" s="32">
        <v>0</v>
      </c>
      <c r="F103" s="32">
        <v>0</v>
      </c>
      <c r="G103" s="32">
        <v>29</v>
      </c>
      <c r="H103" s="32">
        <v>13</v>
      </c>
      <c r="I103" s="32">
        <v>0</v>
      </c>
      <c r="J103" s="32">
        <v>0</v>
      </c>
      <c r="K103" s="32">
        <v>0</v>
      </c>
      <c r="L103" s="32">
        <v>35</v>
      </c>
      <c r="M103" s="32">
        <v>73</v>
      </c>
      <c r="N103" s="32">
        <v>160</v>
      </c>
      <c r="O103" s="32">
        <v>0</v>
      </c>
      <c r="P103" s="32">
        <v>0</v>
      </c>
      <c r="Q103" s="32">
        <v>11</v>
      </c>
      <c r="R103" s="32">
        <v>2</v>
      </c>
      <c r="S103" s="32">
        <v>12</v>
      </c>
      <c r="T103" s="32">
        <v>0</v>
      </c>
      <c r="U103" s="32">
        <v>0</v>
      </c>
      <c r="V103" s="32">
        <v>123</v>
      </c>
      <c r="W103" s="32">
        <v>55</v>
      </c>
      <c r="X103" s="32">
        <v>0</v>
      </c>
      <c r="Y103" s="32">
        <v>83</v>
      </c>
      <c r="Z103" s="32">
        <v>43</v>
      </c>
      <c r="AA103" s="32">
        <v>10</v>
      </c>
      <c r="AB103" s="32">
        <v>1.3</v>
      </c>
      <c r="AC103" s="32">
        <v>0</v>
      </c>
      <c r="AD103" s="32">
        <v>0</v>
      </c>
      <c r="AE103" s="32">
        <v>0</v>
      </c>
      <c r="AF103" s="32">
        <v>29</v>
      </c>
      <c r="AG103" s="32">
        <v>9.56</v>
      </c>
      <c r="AH103" s="32">
        <v>0</v>
      </c>
      <c r="AI103" s="32">
        <v>0</v>
      </c>
      <c r="AJ103" s="32">
        <v>0</v>
      </c>
      <c r="AK103" s="32">
        <v>35</v>
      </c>
      <c r="AL103" s="32">
        <v>41.9</v>
      </c>
      <c r="AM103" s="32">
        <v>40</v>
      </c>
      <c r="AN103" s="32">
        <v>0</v>
      </c>
      <c r="AO103" s="32">
        <v>0</v>
      </c>
      <c r="AP103" s="32">
        <v>11</v>
      </c>
      <c r="AQ103" s="32">
        <v>0.59</v>
      </c>
      <c r="AR103" s="32">
        <v>3.6</v>
      </c>
      <c r="AS103" s="32">
        <v>0</v>
      </c>
      <c r="AT103" s="32">
        <v>0</v>
      </c>
      <c r="AU103" s="32">
        <v>123</v>
      </c>
      <c r="AV103" s="32">
        <v>27.7</v>
      </c>
      <c r="AW103" s="32">
        <v>0</v>
      </c>
      <c r="AX103" s="32">
        <v>16.600000000000001</v>
      </c>
      <c r="AY103" s="32">
        <v>23.66</v>
      </c>
      <c r="AZ103" s="32">
        <v>2</v>
      </c>
      <c r="BA103" s="32">
        <v>6</v>
      </c>
      <c r="BB103" s="32">
        <v>0</v>
      </c>
      <c r="BC103" s="32">
        <v>0</v>
      </c>
      <c r="BD103" s="32">
        <v>0</v>
      </c>
      <c r="BE103" s="32">
        <v>13</v>
      </c>
      <c r="BF103" s="32">
        <v>0</v>
      </c>
      <c r="BG103" s="32">
        <v>0</v>
      </c>
      <c r="BH103" s="32">
        <v>1</v>
      </c>
      <c r="BI103" s="32">
        <v>10</v>
      </c>
      <c r="BJ103" s="32"/>
      <c r="BK103" s="32"/>
      <c r="BL103" s="32"/>
      <c r="BM103" s="32"/>
      <c r="BN103" s="32"/>
      <c r="BO103" s="32"/>
      <c r="BP103" s="32"/>
      <c r="BQ103" s="32"/>
      <c r="BR103" s="32"/>
      <c r="BS103" s="32"/>
      <c r="CH103" s="38" t="s">
        <v>140</v>
      </c>
      <c r="CI103" s="38" t="s">
        <v>523</v>
      </c>
      <c r="CJ103" s="38">
        <v>129</v>
      </c>
    </row>
    <row r="104" spans="1:88" s="1" customFormat="1" hidden="1">
      <c r="A104" s="41" t="s">
        <v>141</v>
      </c>
      <c r="B104" s="32">
        <v>22</v>
      </c>
      <c r="C104" s="32">
        <v>1</v>
      </c>
      <c r="D104" s="32">
        <v>0</v>
      </c>
      <c r="E104" s="32">
        <v>0</v>
      </c>
      <c r="F104" s="32">
        <v>0</v>
      </c>
      <c r="G104" s="32">
        <v>14</v>
      </c>
      <c r="H104" s="32">
        <v>0</v>
      </c>
      <c r="I104" s="32">
        <v>0</v>
      </c>
      <c r="J104" s="32">
        <v>0</v>
      </c>
      <c r="K104" s="32">
        <v>0</v>
      </c>
      <c r="L104" s="32">
        <v>72</v>
      </c>
      <c r="M104" s="32">
        <v>43</v>
      </c>
      <c r="N104" s="32">
        <v>0</v>
      </c>
      <c r="O104" s="32">
        <v>9</v>
      </c>
      <c r="P104" s="32">
        <v>0</v>
      </c>
      <c r="Q104" s="32">
        <v>14</v>
      </c>
      <c r="R104" s="32">
        <v>5</v>
      </c>
      <c r="S104" s="32">
        <v>0</v>
      </c>
      <c r="T104" s="32">
        <v>2</v>
      </c>
      <c r="U104" s="32">
        <v>0</v>
      </c>
      <c r="V104" s="32">
        <v>63</v>
      </c>
      <c r="W104" s="32">
        <v>7</v>
      </c>
      <c r="X104" s="32">
        <v>0</v>
      </c>
      <c r="Y104" s="32">
        <v>1</v>
      </c>
      <c r="Z104" s="32">
        <v>46</v>
      </c>
      <c r="AA104" s="32">
        <v>22</v>
      </c>
      <c r="AB104" s="32">
        <v>0.4</v>
      </c>
      <c r="AC104" s="32">
        <v>0</v>
      </c>
      <c r="AD104" s="32">
        <v>0</v>
      </c>
      <c r="AE104" s="32">
        <v>0</v>
      </c>
      <c r="AF104" s="32">
        <v>14</v>
      </c>
      <c r="AG104" s="32">
        <v>0</v>
      </c>
      <c r="AH104" s="32">
        <v>0</v>
      </c>
      <c r="AI104" s="32">
        <v>0</v>
      </c>
      <c r="AJ104" s="32">
        <v>0</v>
      </c>
      <c r="AK104" s="32">
        <v>72</v>
      </c>
      <c r="AL104" s="32">
        <v>29.4</v>
      </c>
      <c r="AM104" s="32">
        <v>0</v>
      </c>
      <c r="AN104" s="32">
        <v>0</v>
      </c>
      <c r="AO104" s="32">
        <v>0</v>
      </c>
      <c r="AP104" s="32">
        <v>14</v>
      </c>
      <c r="AQ104" s="32">
        <v>2.6</v>
      </c>
      <c r="AR104" s="32">
        <v>0</v>
      </c>
      <c r="AS104" s="32">
        <v>2</v>
      </c>
      <c r="AT104" s="32">
        <v>0</v>
      </c>
      <c r="AU104" s="32">
        <v>63</v>
      </c>
      <c r="AV104" s="32">
        <v>4.4000000000000004</v>
      </c>
      <c r="AW104" s="32">
        <v>0</v>
      </c>
      <c r="AX104" s="32">
        <v>1</v>
      </c>
      <c r="AY104" s="32">
        <v>26.6</v>
      </c>
      <c r="AZ104" s="32">
        <v>0</v>
      </c>
      <c r="BA104" s="32">
        <v>0</v>
      </c>
      <c r="BB104" s="32">
        <v>0</v>
      </c>
      <c r="BC104" s="32">
        <v>0</v>
      </c>
      <c r="BD104" s="32">
        <v>0</v>
      </c>
      <c r="BE104" s="32">
        <v>48</v>
      </c>
      <c r="BF104" s="32">
        <v>1</v>
      </c>
      <c r="BG104" s="32">
        <v>5</v>
      </c>
      <c r="BH104" s="32">
        <v>0</v>
      </c>
      <c r="BI104" s="32">
        <v>3</v>
      </c>
      <c r="BJ104" s="32">
        <v>0</v>
      </c>
      <c r="BK104" s="32">
        <v>0</v>
      </c>
      <c r="BL104" s="32">
        <v>0</v>
      </c>
      <c r="BM104" s="32">
        <v>0</v>
      </c>
      <c r="BN104" s="32">
        <v>0</v>
      </c>
      <c r="BO104" s="32">
        <v>18.600000000000001</v>
      </c>
      <c r="BP104" s="32">
        <v>0</v>
      </c>
      <c r="BQ104" s="32">
        <v>2.5</v>
      </c>
      <c r="BR104" s="32">
        <v>0</v>
      </c>
      <c r="BS104" s="32">
        <v>3</v>
      </c>
      <c r="CH104" s="38" t="s">
        <v>141</v>
      </c>
      <c r="CI104" s="38" t="s">
        <v>524</v>
      </c>
      <c r="CJ104" s="38"/>
    </row>
    <row r="105" spans="1:88" s="1" customFormat="1" hidden="1">
      <c r="A105" s="41" t="s">
        <v>142</v>
      </c>
      <c r="B105" s="32">
        <v>37</v>
      </c>
      <c r="C105" s="32">
        <v>5</v>
      </c>
      <c r="D105" s="32">
        <v>0</v>
      </c>
      <c r="E105" s="32">
        <v>0</v>
      </c>
      <c r="F105" s="32">
        <v>0</v>
      </c>
      <c r="G105" s="32">
        <v>0</v>
      </c>
      <c r="H105" s="32">
        <v>0</v>
      </c>
      <c r="I105" s="32">
        <v>0</v>
      </c>
      <c r="J105" s="32">
        <v>0</v>
      </c>
      <c r="K105" s="32">
        <v>0</v>
      </c>
      <c r="L105" s="32">
        <v>111</v>
      </c>
      <c r="M105" s="32">
        <v>199</v>
      </c>
      <c r="N105" s="32">
        <v>0</v>
      </c>
      <c r="O105" s="32">
        <v>170</v>
      </c>
      <c r="P105" s="32">
        <v>0</v>
      </c>
      <c r="Q105" s="32">
        <v>19</v>
      </c>
      <c r="R105" s="32">
        <v>83</v>
      </c>
      <c r="S105" s="32">
        <v>0</v>
      </c>
      <c r="T105" s="32">
        <v>0</v>
      </c>
      <c r="U105" s="32">
        <v>34</v>
      </c>
      <c r="V105" s="32">
        <v>98</v>
      </c>
      <c r="W105" s="32">
        <v>134</v>
      </c>
      <c r="X105" s="32">
        <v>0</v>
      </c>
      <c r="Y105" s="32">
        <v>0</v>
      </c>
      <c r="Z105" s="32">
        <v>165</v>
      </c>
      <c r="AA105" s="32">
        <v>37</v>
      </c>
      <c r="AB105" s="32">
        <v>3.3</v>
      </c>
      <c r="AC105" s="32">
        <v>0</v>
      </c>
      <c r="AD105" s="32">
        <v>0</v>
      </c>
      <c r="AE105" s="32">
        <v>0</v>
      </c>
      <c r="AF105" s="32">
        <v>0</v>
      </c>
      <c r="AG105" s="32">
        <v>0</v>
      </c>
      <c r="AH105" s="32">
        <v>0</v>
      </c>
      <c r="AI105" s="32">
        <v>0</v>
      </c>
      <c r="AJ105" s="32">
        <v>0</v>
      </c>
      <c r="AK105" s="32">
        <v>111</v>
      </c>
      <c r="AL105" s="32">
        <v>104.45</v>
      </c>
      <c r="AM105" s="32">
        <v>0</v>
      </c>
      <c r="AN105" s="32">
        <v>0</v>
      </c>
      <c r="AO105" s="32">
        <v>0</v>
      </c>
      <c r="AP105" s="32">
        <v>19</v>
      </c>
      <c r="AQ105" s="32">
        <v>12.71</v>
      </c>
      <c r="AR105" s="32">
        <v>0</v>
      </c>
      <c r="AS105" s="32">
        <v>0</v>
      </c>
      <c r="AT105" s="32">
        <v>21.09</v>
      </c>
      <c r="AU105" s="32">
        <v>98</v>
      </c>
      <c r="AV105" s="32">
        <v>26.71</v>
      </c>
      <c r="AW105" s="32">
        <v>0</v>
      </c>
      <c r="AX105" s="32">
        <v>0</v>
      </c>
      <c r="AY105" s="32">
        <v>103.69</v>
      </c>
      <c r="AZ105" s="32">
        <v>0</v>
      </c>
      <c r="BA105" s="32">
        <v>0</v>
      </c>
      <c r="BB105" s="32">
        <v>0</v>
      </c>
      <c r="BC105" s="32">
        <v>0</v>
      </c>
      <c r="BD105" s="32">
        <v>4</v>
      </c>
      <c r="BE105" s="32">
        <v>7</v>
      </c>
      <c r="BF105" s="32">
        <v>0</v>
      </c>
      <c r="BG105" s="32">
        <v>0</v>
      </c>
      <c r="BH105" s="32">
        <v>0</v>
      </c>
      <c r="BI105" s="32">
        <v>0</v>
      </c>
      <c r="BJ105" s="32">
        <v>0</v>
      </c>
      <c r="BK105" s="32">
        <v>0</v>
      </c>
      <c r="BL105" s="32">
        <v>0</v>
      </c>
      <c r="BM105" s="32">
        <v>0</v>
      </c>
      <c r="BN105" s="32">
        <v>0.89</v>
      </c>
      <c r="BO105" s="32">
        <v>1.05</v>
      </c>
      <c r="BP105" s="32">
        <v>0</v>
      </c>
      <c r="BQ105" s="32">
        <v>0</v>
      </c>
      <c r="BR105" s="32">
        <v>0</v>
      </c>
      <c r="BS105" s="32">
        <v>0</v>
      </c>
      <c r="CH105" s="38" t="s">
        <v>142</v>
      </c>
      <c r="CI105" s="38" t="s">
        <v>525</v>
      </c>
      <c r="CJ105" s="38"/>
    </row>
    <row r="106" spans="1:88" s="1" customFormat="1" hidden="1">
      <c r="A106" s="41" t="s">
        <v>143</v>
      </c>
      <c r="B106" s="32">
        <v>37</v>
      </c>
      <c r="C106" s="32">
        <v>2</v>
      </c>
      <c r="D106" s="32">
        <v>0</v>
      </c>
      <c r="E106" s="32">
        <v>0</v>
      </c>
      <c r="F106" s="32">
        <v>0</v>
      </c>
      <c r="G106" s="32">
        <v>88</v>
      </c>
      <c r="H106" s="32">
        <v>57</v>
      </c>
      <c r="I106" s="32">
        <v>25</v>
      </c>
      <c r="J106" s="32">
        <v>0</v>
      </c>
      <c r="K106" s="32">
        <v>0</v>
      </c>
      <c r="L106" s="32">
        <v>28</v>
      </c>
      <c r="M106" s="32">
        <v>22</v>
      </c>
      <c r="N106" s="32">
        <v>71</v>
      </c>
      <c r="O106" s="32">
        <v>2</v>
      </c>
      <c r="P106" s="32">
        <v>0</v>
      </c>
      <c r="Q106" s="32">
        <v>31</v>
      </c>
      <c r="R106" s="32">
        <v>19</v>
      </c>
      <c r="S106" s="32">
        <v>0</v>
      </c>
      <c r="T106" s="32">
        <v>0</v>
      </c>
      <c r="U106" s="32">
        <v>0</v>
      </c>
      <c r="V106" s="32">
        <v>168</v>
      </c>
      <c r="W106" s="32">
        <v>69</v>
      </c>
      <c r="X106" s="32">
        <v>0</v>
      </c>
      <c r="Y106" s="32">
        <v>0</v>
      </c>
      <c r="Z106" s="32">
        <v>108</v>
      </c>
      <c r="AA106" s="32">
        <v>37</v>
      </c>
      <c r="AB106" s="32">
        <v>1.64</v>
      </c>
      <c r="AC106" s="32">
        <v>0</v>
      </c>
      <c r="AD106" s="32">
        <v>0</v>
      </c>
      <c r="AE106" s="32">
        <v>0</v>
      </c>
      <c r="AF106" s="32">
        <v>88</v>
      </c>
      <c r="AG106" s="32">
        <v>38.46</v>
      </c>
      <c r="AH106" s="32">
        <v>8.67</v>
      </c>
      <c r="AI106" s="32">
        <v>0</v>
      </c>
      <c r="AJ106" s="32">
        <v>0</v>
      </c>
      <c r="AK106" s="32">
        <v>28</v>
      </c>
      <c r="AL106" s="32">
        <v>14.27</v>
      </c>
      <c r="AM106" s="32">
        <v>27.4</v>
      </c>
      <c r="AN106" s="32">
        <v>0</v>
      </c>
      <c r="AO106" s="32">
        <v>0</v>
      </c>
      <c r="AP106" s="32">
        <v>31</v>
      </c>
      <c r="AQ106" s="32">
        <v>7.06</v>
      </c>
      <c r="AR106" s="32">
        <v>0</v>
      </c>
      <c r="AS106" s="32">
        <v>0</v>
      </c>
      <c r="AT106" s="32">
        <v>0</v>
      </c>
      <c r="AU106" s="32">
        <v>168</v>
      </c>
      <c r="AV106" s="32">
        <v>42.41</v>
      </c>
      <c r="AW106" s="32">
        <v>0</v>
      </c>
      <c r="AX106" s="32">
        <v>0</v>
      </c>
      <c r="AY106" s="32">
        <v>61.49</v>
      </c>
      <c r="AZ106" s="32">
        <v>0</v>
      </c>
      <c r="BA106" s="32">
        <v>0</v>
      </c>
      <c r="BB106" s="32">
        <v>0</v>
      </c>
      <c r="BC106" s="32">
        <v>0</v>
      </c>
      <c r="BD106" s="32">
        <v>7</v>
      </c>
      <c r="BE106" s="32">
        <v>10</v>
      </c>
      <c r="BF106" s="32">
        <v>2</v>
      </c>
      <c r="BG106" s="32">
        <v>0</v>
      </c>
      <c r="BH106" s="32">
        <v>4</v>
      </c>
      <c r="BI106" s="32">
        <v>3</v>
      </c>
      <c r="BJ106" s="32">
        <v>0</v>
      </c>
      <c r="BK106" s="32">
        <v>0</v>
      </c>
      <c r="BL106" s="32">
        <v>0</v>
      </c>
      <c r="BM106" s="32">
        <v>0</v>
      </c>
      <c r="BN106" s="32">
        <v>7</v>
      </c>
      <c r="BO106" s="32">
        <v>10</v>
      </c>
      <c r="BP106" s="32">
        <v>2</v>
      </c>
      <c r="BQ106" s="32">
        <v>0</v>
      </c>
      <c r="BR106" s="32">
        <v>4</v>
      </c>
      <c r="BS106" s="32">
        <v>3</v>
      </c>
      <c r="CH106" s="38" t="s">
        <v>143</v>
      </c>
      <c r="CI106" s="38" t="s">
        <v>526</v>
      </c>
      <c r="CJ106" s="38"/>
    </row>
    <row r="107" spans="1:88" s="1" customFormat="1" hidden="1">
      <c r="A107" s="41" t="s">
        <v>144</v>
      </c>
      <c r="B107" s="32">
        <v>63</v>
      </c>
      <c r="C107" s="32">
        <v>60</v>
      </c>
      <c r="D107" s="32"/>
      <c r="E107" s="32"/>
      <c r="F107" s="32"/>
      <c r="G107" s="32"/>
      <c r="H107" s="32"/>
      <c r="I107" s="32"/>
      <c r="J107" s="32"/>
      <c r="K107" s="32"/>
      <c r="L107" s="32">
        <v>1</v>
      </c>
      <c r="M107" s="32">
        <v>9</v>
      </c>
      <c r="N107" s="32"/>
      <c r="O107" s="32">
        <v>1044</v>
      </c>
      <c r="P107" s="32"/>
      <c r="Q107" s="32"/>
      <c r="R107" s="32"/>
      <c r="S107" s="32"/>
      <c r="T107" s="32"/>
      <c r="U107" s="32"/>
      <c r="V107" s="32">
        <v>44</v>
      </c>
      <c r="W107" s="32">
        <v>42</v>
      </c>
      <c r="X107" s="32"/>
      <c r="Y107" s="32"/>
      <c r="Z107" s="32">
        <v>3</v>
      </c>
      <c r="AA107" s="32">
        <v>63</v>
      </c>
      <c r="AB107" s="32">
        <v>31.3</v>
      </c>
      <c r="AC107" s="32"/>
      <c r="AD107" s="32"/>
      <c r="AE107" s="32"/>
      <c r="AF107" s="32"/>
      <c r="AG107" s="32"/>
      <c r="AH107" s="32"/>
      <c r="AI107" s="32"/>
      <c r="AJ107" s="32"/>
      <c r="AK107" s="32">
        <v>1</v>
      </c>
      <c r="AL107" s="32">
        <v>3.2</v>
      </c>
      <c r="AM107" s="32"/>
      <c r="AN107" s="32">
        <v>100</v>
      </c>
      <c r="AO107" s="32"/>
      <c r="AP107" s="32"/>
      <c r="AQ107" s="32"/>
      <c r="AR107" s="32"/>
      <c r="AS107" s="32"/>
      <c r="AT107" s="32"/>
      <c r="AU107" s="32">
        <v>44</v>
      </c>
      <c r="AV107" s="32">
        <v>21.5</v>
      </c>
      <c r="AW107" s="32"/>
      <c r="AX107" s="32"/>
      <c r="AY107" s="32">
        <v>1.92</v>
      </c>
      <c r="AZ107" s="32">
        <v>0</v>
      </c>
      <c r="BA107" s="32"/>
      <c r="BB107" s="32">
        <v>0</v>
      </c>
      <c r="BC107" s="32"/>
      <c r="BD107" s="32">
        <v>0</v>
      </c>
      <c r="BE107" s="32"/>
      <c r="BF107" s="32">
        <v>0</v>
      </c>
      <c r="BG107" s="32"/>
      <c r="BH107" s="32">
        <v>2</v>
      </c>
      <c r="BI107" s="32">
        <v>5</v>
      </c>
      <c r="BJ107" s="32"/>
      <c r="BK107" s="32"/>
      <c r="BL107" s="32"/>
      <c r="BM107" s="32"/>
      <c r="BN107" s="32"/>
      <c r="BO107" s="32"/>
      <c r="BP107" s="32"/>
      <c r="BQ107" s="32"/>
      <c r="BR107" s="32">
        <v>1.7</v>
      </c>
      <c r="BS107" s="32">
        <v>4.0999999999999996</v>
      </c>
      <c r="CH107" s="38" t="s">
        <v>144</v>
      </c>
      <c r="CI107" s="38" t="s">
        <v>527</v>
      </c>
      <c r="CJ107" s="38"/>
    </row>
    <row r="108" spans="1:88" s="1" customFormat="1" hidden="1">
      <c r="A108" s="41" t="s">
        <v>145</v>
      </c>
      <c r="B108" s="32">
        <v>101</v>
      </c>
      <c r="C108" s="32">
        <v>8</v>
      </c>
      <c r="D108" s="32">
        <v>0</v>
      </c>
      <c r="E108" s="32">
        <v>0</v>
      </c>
      <c r="F108" s="32">
        <v>0</v>
      </c>
      <c r="G108" s="32">
        <v>0</v>
      </c>
      <c r="H108" s="32">
        <v>0</v>
      </c>
      <c r="I108" s="32">
        <v>0</v>
      </c>
      <c r="J108" s="32">
        <v>0</v>
      </c>
      <c r="K108" s="32">
        <v>0</v>
      </c>
      <c r="L108" s="32">
        <v>211</v>
      </c>
      <c r="M108" s="32">
        <v>363</v>
      </c>
      <c r="N108" s="32">
        <v>252</v>
      </c>
      <c r="O108" s="32">
        <v>25</v>
      </c>
      <c r="P108" s="32">
        <v>0</v>
      </c>
      <c r="Q108" s="32">
        <v>61</v>
      </c>
      <c r="R108" s="32">
        <v>182</v>
      </c>
      <c r="S108" s="32">
        <v>14</v>
      </c>
      <c r="T108" s="32">
        <v>10</v>
      </c>
      <c r="U108" s="32">
        <v>0</v>
      </c>
      <c r="V108" s="32">
        <v>210</v>
      </c>
      <c r="W108" s="32">
        <v>109</v>
      </c>
      <c r="X108" s="32">
        <v>38</v>
      </c>
      <c r="Y108" s="32">
        <v>5</v>
      </c>
      <c r="Z108" s="32">
        <v>0</v>
      </c>
      <c r="AA108" s="32">
        <v>101</v>
      </c>
      <c r="AB108" s="32">
        <v>0</v>
      </c>
      <c r="AC108" s="32">
        <v>0</v>
      </c>
      <c r="AD108" s="32">
        <v>0</v>
      </c>
      <c r="AE108" s="32">
        <v>0</v>
      </c>
      <c r="AF108" s="32">
        <v>0</v>
      </c>
      <c r="AG108" s="32">
        <v>0</v>
      </c>
      <c r="AH108" s="32">
        <v>0</v>
      </c>
      <c r="AI108" s="32">
        <v>0</v>
      </c>
      <c r="AJ108" s="32">
        <v>0</v>
      </c>
      <c r="AK108" s="32">
        <v>211</v>
      </c>
      <c r="AL108" s="32">
        <v>169.82</v>
      </c>
      <c r="AM108" s="32">
        <v>33.25</v>
      </c>
      <c r="AN108" s="32">
        <v>0</v>
      </c>
      <c r="AO108" s="32">
        <v>0</v>
      </c>
      <c r="AP108" s="32">
        <v>61</v>
      </c>
      <c r="AQ108" s="32">
        <v>89.89</v>
      </c>
      <c r="AR108" s="32">
        <v>1.1599999999999999</v>
      </c>
      <c r="AS108" s="32">
        <v>0</v>
      </c>
      <c r="AT108" s="32">
        <v>0</v>
      </c>
      <c r="AU108" s="32">
        <v>210</v>
      </c>
      <c r="AV108" s="32">
        <v>50.96</v>
      </c>
      <c r="AW108" s="32">
        <v>4.46</v>
      </c>
      <c r="AX108" s="32">
        <v>1</v>
      </c>
      <c r="AY108" s="32">
        <v>0</v>
      </c>
      <c r="AZ108" s="32">
        <v>-1</v>
      </c>
      <c r="BA108" s="32">
        <v>-1</v>
      </c>
      <c r="BB108" s="32">
        <v>-1</v>
      </c>
      <c r="BC108" s="32">
        <v>-1</v>
      </c>
      <c r="BD108" s="32">
        <v>-1</v>
      </c>
      <c r="BE108" s="32">
        <v>-1</v>
      </c>
      <c r="BF108" s="32">
        <v>-1</v>
      </c>
      <c r="BG108" s="32">
        <v>-1</v>
      </c>
      <c r="BH108" s="32">
        <v>-1</v>
      </c>
      <c r="BI108" s="32">
        <v>-1</v>
      </c>
      <c r="BJ108" s="32">
        <v>-1</v>
      </c>
      <c r="BK108" s="32">
        <v>-1</v>
      </c>
      <c r="BL108" s="32">
        <v>-1</v>
      </c>
      <c r="BM108" s="32">
        <v>-1</v>
      </c>
      <c r="BN108" s="32">
        <v>-1</v>
      </c>
      <c r="BO108" s="32">
        <v>-1</v>
      </c>
      <c r="BP108" s="32">
        <v>-1</v>
      </c>
      <c r="BQ108" s="32">
        <v>-1</v>
      </c>
      <c r="BR108" s="32">
        <v>-1</v>
      </c>
      <c r="BS108" s="32">
        <v>-1</v>
      </c>
      <c r="CH108" s="38" t="s">
        <v>145</v>
      </c>
      <c r="CI108" s="38" t="s">
        <v>498</v>
      </c>
      <c r="CJ108" s="38">
        <v>211</v>
      </c>
    </row>
    <row r="109" spans="1:88" s="1" customFormat="1" hidden="1">
      <c r="A109" s="41" t="s">
        <v>146</v>
      </c>
      <c r="B109" s="32">
        <v>28</v>
      </c>
      <c r="C109" s="32">
        <v>2</v>
      </c>
      <c r="D109" s="32">
        <v>0</v>
      </c>
      <c r="E109" s="32">
        <v>0</v>
      </c>
      <c r="F109" s="32">
        <v>0</v>
      </c>
      <c r="G109" s="32">
        <v>78</v>
      </c>
      <c r="H109" s="32">
        <v>2</v>
      </c>
      <c r="I109" s="32">
        <v>0</v>
      </c>
      <c r="J109" s="32">
        <v>0</v>
      </c>
      <c r="K109" s="32">
        <v>0</v>
      </c>
      <c r="L109" s="32">
        <v>217</v>
      </c>
      <c r="M109" s="32">
        <v>92</v>
      </c>
      <c r="N109" s="32">
        <v>0</v>
      </c>
      <c r="O109" s="32">
        <v>0</v>
      </c>
      <c r="P109" s="32">
        <v>6</v>
      </c>
      <c r="Q109" s="32">
        <v>16</v>
      </c>
      <c r="R109" s="32">
        <v>9</v>
      </c>
      <c r="S109" s="32">
        <v>0</v>
      </c>
      <c r="T109" s="32">
        <v>0</v>
      </c>
      <c r="U109" s="32">
        <v>1</v>
      </c>
      <c r="V109" s="32">
        <v>234</v>
      </c>
      <c r="W109" s="32">
        <v>45</v>
      </c>
      <c r="X109" s="32">
        <v>0</v>
      </c>
      <c r="Y109" s="32">
        <v>0</v>
      </c>
      <c r="Z109" s="32">
        <v>94</v>
      </c>
      <c r="AA109" s="32">
        <v>28</v>
      </c>
      <c r="AB109" s="32">
        <v>1.66</v>
      </c>
      <c r="AC109" s="32">
        <v>0</v>
      </c>
      <c r="AD109" s="32">
        <v>0</v>
      </c>
      <c r="AE109" s="32">
        <v>0</v>
      </c>
      <c r="AF109" s="32">
        <v>78</v>
      </c>
      <c r="AG109" s="32">
        <v>1.5</v>
      </c>
      <c r="AH109" s="32">
        <v>0</v>
      </c>
      <c r="AI109" s="32">
        <v>0</v>
      </c>
      <c r="AJ109" s="32">
        <v>0</v>
      </c>
      <c r="AK109" s="32">
        <v>217</v>
      </c>
      <c r="AL109" s="32">
        <v>57.99</v>
      </c>
      <c r="AM109" s="32">
        <v>0</v>
      </c>
      <c r="AN109" s="32">
        <v>0</v>
      </c>
      <c r="AO109" s="32">
        <v>4.7699999999999996</v>
      </c>
      <c r="AP109" s="32">
        <v>16</v>
      </c>
      <c r="AQ109" s="32">
        <v>5.34</v>
      </c>
      <c r="AR109" s="32">
        <v>0</v>
      </c>
      <c r="AS109" s="32">
        <v>0</v>
      </c>
      <c r="AT109" s="32">
        <v>1</v>
      </c>
      <c r="AU109" s="32">
        <v>234</v>
      </c>
      <c r="AV109" s="32">
        <v>32.18</v>
      </c>
      <c r="AW109" s="32">
        <v>0</v>
      </c>
      <c r="AX109" s="32">
        <v>0</v>
      </c>
      <c r="AY109" s="32">
        <v>77.09</v>
      </c>
      <c r="AZ109" s="32">
        <v>0</v>
      </c>
      <c r="BA109" s="32">
        <v>0</v>
      </c>
      <c r="BB109" s="32">
        <v>0</v>
      </c>
      <c r="BC109" s="32">
        <v>1</v>
      </c>
      <c r="BD109" s="32">
        <v>0</v>
      </c>
      <c r="BE109" s="32">
        <v>21</v>
      </c>
      <c r="BF109" s="32">
        <v>0</v>
      </c>
      <c r="BG109" s="32">
        <v>0</v>
      </c>
      <c r="BH109" s="32">
        <v>0</v>
      </c>
      <c r="BI109" s="32">
        <v>1</v>
      </c>
      <c r="BJ109" s="32">
        <v>0</v>
      </c>
      <c r="BK109" s="32">
        <v>0</v>
      </c>
      <c r="BL109" s="32">
        <v>0</v>
      </c>
      <c r="BM109" s="32">
        <v>0</v>
      </c>
      <c r="BN109" s="32">
        <v>0</v>
      </c>
      <c r="BO109" s="32">
        <v>0</v>
      </c>
      <c r="BP109" s="32">
        <v>0</v>
      </c>
      <c r="BQ109" s="32">
        <v>0</v>
      </c>
      <c r="BR109" s="32">
        <v>0</v>
      </c>
      <c r="BS109" s="32">
        <v>0</v>
      </c>
      <c r="CH109" s="38" t="s">
        <v>146</v>
      </c>
      <c r="CI109" s="38" t="s">
        <v>498</v>
      </c>
      <c r="CJ109" s="38"/>
    </row>
    <row r="110" spans="1:88" s="1" customFormat="1" hidden="1">
      <c r="A110" s="41" t="s">
        <v>147</v>
      </c>
      <c r="B110" s="32">
        <v>34</v>
      </c>
      <c r="C110" s="32">
        <v>1</v>
      </c>
      <c r="D110" s="32">
        <v>0</v>
      </c>
      <c r="E110" s="32">
        <v>0</v>
      </c>
      <c r="F110" s="32">
        <v>0</v>
      </c>
      <c r="G110" s="32">
        <v>32</v>
      </c>
      <c r="H110" s="32">
        <v>0</v>
      </c>
      <c r="I110" s="32">
        <v>0</v>
      </c>
      <c r="J110" s="32">
        <v>0</v>
      </c>
      <c r="K110" s="32">
        <v>0</v>
      </c>
      <c r="L110" s="32">
        <v>206</v>
      </c>
      <c r="M110" s="32">
        <v>71</v>
      </c>
      <c r="N110" s="32">
        <v>0</v>
      </c>
      <c r="O110" s="32">
        <v>0</v>
      </c>
      <c r="P110" s="32">
        <v>3</v>
      </c>
      <c r="Q110" s="32">
        <v>17</v>
      </c>
      <c r="R110" s="32">
        <v>3</v>
      </c>
      <c r="S110" s="32">
        <v>0</v>
      </c>
      <c r="T110" s="32">
        <v>0</v>
      </c>
      <c r="U110" s="32">
        <v>0</v>
      </c>
      <c r="V110" s="32">
        <v>146</v>
      </c>
      <c r="W110" s="32">
        <v>34</v>
      </c>
      <c r="X110" s="32">
        <v>0</v>
      </c>
      <c r="Y110" s="32">
        <v>0</v>
      </c>
      <c r="Z110" s="32">
        <v>79</v>
      </c>
      <c r="AA110" s="32">
        <v>34</v>
      </c>
      <c r="AB110" s="32">
        <v>0.6</v>
      </c>
      <c r="AC110" s="32">
        <v>0</v>
      </c>
      <c r="AD110" s="32">
        <v>0</v>
      </c>
      <c r="AE110" s="32">
        <v>0</v>
      </c>
      <c r="AF110" s="32">
        <v>32</v>
      </c>
      <c r="AG110" s="32">
        <v>0</v>
      </c>
      <c r="AH110" s="32">
        <v>0</v>
      </c>
      <c r="AI110" s="32">
        <v>0</v>
      </c>
      <c r="AJ110" s="32">
        <v>0</v>
      </c>
      <c r="AK110" s="32">
        <v>206</v>
      </c>
      <c r="AL110" s="32">
        <v>43.4</v>
      </c>
      <c r="AM110" s="32">
        <v>0</v>
      </c>
      <c r="AN110" s="32">
        <v>0</v>
      </c>
      <c r="AO110" s="32">
        <v>0.9</v>
      </c>
      <c r="AP110" s="32">
        <v>17</v>
      </c>
      <c r="AQ110" s="32">
        <v>1.8</v>
      </c>
      <c r="AR110" s="32">
        <v>0</v>
      </c>
      <c r="AS110" s="32">
        <v>0</v>
      </c>
      <c r="AT110" s="32">
        <v>0</v>
      </c>
      <c r="AU110" s="32">
        <v>146</v>
      </c>
      <c r="AV110" s="32">
        <v>21.4</v>
      </c>
      <c r="AW110" s="32">
        <v>0</v>
      </c>
      <c r="AX110" s="32">
        <v>0</v>
      </c>
      <c r="AY110" s="32">
        <v>49</v>
      </c>
      <c r="AZ110" s="32"/>
      <c r="BA110" s="32"/>
      <c r="BB110" s="32"/>
      <c r="BC110" s="32"/>
      <c r="BD110" s="32"/>
      <c r="BE110" s="32"/>
      <c r="BF110" s="32"/>
      <c r="BG110" s="32"/>
      <c r="BH110" s="32"/>
      <c r="BI110" s="32"/>
      <c r="BJ110" s="32"/>
      <c r="BK110" s="32"/>
      <c r="BL110" s="32"/>
      <c r="BM110" s="32"/>
      <c r="BN110" s="32"/>
      <c r="BO110" s="32"/>
      <c r="BP110" s="32"/>
      <c r="BQ110" s="32"/>
      <c r="BR110" s="32"/>
      <c r="BS110" s="32"/>
      <c r="CH110" s="38" t="s">
        <v>147</v>
      </c>
      <c r="CI110" s="38"/>
      <c r="CJ110" s="38"/>
    </row>
    <row r="111" spans="1:88" s="1" customFormat="1" hidden="1">
      <c r="A111" s="41" t="s">
        <v>148</v>
      </c>
      <c r="B111" s="32">
        <v>18</v>
      </c>
      <c r="C111" s="32">
        <v>2</v>
      </c>
      <c r="D111" s="32">
        <v>0</v>
      </c>
      <c r="E111" s="32">
        <v>0</v>
      </c>
      <c r="F111" s="32">
        <v>0</v>
      </c>
      <c r="G111" s="32">
        <v>36</v>
      </c>
      <c r="H111" s="32">
        <v>6</v>
      </c>
      <c r="I111" s="32">
        <v>0</v>
      </c>
      <c r="J111" s="32">
        <v>0</v>
      </c>
      <c r="K111" s="32">
        <v>0</v>
      </c>
      <c r="L111" s="32">
        <v>55</v>
      </c>
      <c r="M111" s="32">
        <v>28</v>
      </c>
      <c r="N111" s="32">
        <v>0</v>
      </c>
      <c r="O111" s="32">
        <v>90</v>
      </c>
      <c r="P111" s="32">
        <v>0</v>
      </c>
      <c r="Q111" s="32">
        <v>0</v>
      </c>
      <c r="R111" s="32">
        <v>0</v>
      </c>
      <c r="S111" s="32">
        <v>0</v>
      </c>
      <c r="T111" s="32">
        <v>0</v>
      </c>
      <c r="U111" s="32">
        <v>0</v>
      </c>
      <c r="V111" s="32">
        <v>89</v>
      </c>
      <c r="W111" s="32">
        <v>30</v>
      </c>
      <c r="X111" s="32"/>
      <c r="Y111" s="32"/>
      <c r="Z111" s="32">
        <v>43</v>
      </c>
      <c r="AA111" s="32">
        <v>18</v>
      </c>
      <c r="AB111" s="32">
        <v>1.3</v>
      </c>
      <c r="AC111" s="32">
        <v>0</v>
      </c>
      <c r="AD111" s="32">
        <v>0</v>
      </c>
      <c r="AE111" s="32">
        <v>0</v>
      </c>
      <c r="AF111" s="32">
        <v>36</v>
      </c>
      <c r="AG111" s="32">
        <v>3.4</v>
      </c>
      <c r="AH111" s="32">
        <v>0</v>
      </c>
      <c r="AI111" s="32">
        <v>0</v>
      </c>
      <c r="AJ111" s="32">
        <v>0</v>
      </c>
      <c r="AK111" s="32">
        <v>55</v>
      </c>
      <c r="AL111" s="32">
        <v>18.899999999999999</v>
      </c>
      <c r="AM111" s="32">
        <v>0</v>
      </c>
      <c r="AN111" s="32">
        <v>90</v>
      </c>
      <c r="AO111" s="32">
        <v>0</v>
      </c>
      <c r="AP111" s="32">
        <v>0</v>
      </c>
      <c r="AQ111" s="32">
        <v>0</v>
      </c>
      <c r="AR111" s="32">
        <v>0</v>
      </c>
      <c r="AS111" s="32">
        <v>0</v>
      </c>
      <c r="AT111" s="32">
        <v>0</v>
      </c>
      <c r="AU111" s="32">
        <v>89</v>
      </c>
      <c r="AV111" s="32">
        <v>18.5</v>
      </c>
      <c r="AW111" s="32">
        <v>0</v>
      </c>
      <c r="AX111" s="32">
        <v>0</v>
      </c>
      <c r="AY111" s="32">
        <v>34.700000000000003</v>
      </c>
      <c r="AZ111" s="32">
        <v>0</v>
      </c>
      <c r="BA111" s="32">
        <v>1</v>
      </c>
      <c r="BB111" s="32">
        <v>0</v>
      </c>
      <c r="BC111" s="32">
        <v>0</v>
      </c>
      <c r="BD111" s="32">
        <v>30</v>
      </c>
      <c r="BE111" s="32">
        <v>57</v>
      </c>
      <c r="BF111" s="32">
        <v>23</v>
      </c>
      <c r="BG111" s="32">
        <v>60</v>
      </c>
      <c r="BH111" s="32">
        <v>2</v>
      </c>
      <c r="BI111" s="32">
        <v>5</v>
      </c>
      <c r="BJ111" s="32"/>
      <c r="BK111" s="32"/>
      <c r="BL111" s="32"/>
      <c r="BM111" s="32"/>
      <c r="BN111" s="32"/>
      <c r="BO111" s="32"/>
      <c r="BP111" s="32"/>
      <c r="BQ111" s="32"/>
      <c r="BR111" s="32"/>
      <c r="BS111" s="32"/>
      <c r="CH111" s="38" t="s">
        <v>148</v>
      </c>
      <c r="CI111" s="38" t="s">
        <v>528</v>
      </c>
      <c r="CJ111" s="38"/>
    </row>
    <row r="112" spans="1:88" s="1" customFormat="1" hidden="1">
      <c r="A112" s="41" t="s">
        <v>149</v>
      </c>
      <c r="B112" s="32">
        <v>48</v>
      </c>
      <c r="C112" s="32">
        <v>0</v>
      </c>
      <c r="D112" s="32">
        <v>0</v>
      </c>
      <c r="E112" s="32">
        <v>0</v>
      </c>
      <c r="F112" s="32">
        <v>0</v>
      </c>
      <c r="G112" s="32">
        <v>1</v>
      </c>
      <c r="H112" s="32">
        <v>1</v>
      </c>
      <c r="I112" s="32">
        <v>0</v>
      </c>
      <c r="J112" s="32">
        <v>0</v>
      </c>
      <c r="K112" s="32">
        <v>0</v>
      </c>
      <c r="L112" s="32">
        <v>129</v>
      </c>
      <c r="M112" s="32">
        <v>59</v>
      </c>
      <c r="N112" s="32">
        <v>0</v>
      </c>
      <c r="O112" s="32">
        <v>12</v>
      </c>
      <c r="P112" s="32">
        <v>0</v>
      </c>
      <c r="Q112" s="32">
        <v>18</v>
      </c>
      <c r="R112" s="32">
        <v>31</v>
      </c>
      <c r="S112" s="32">
        <v>0</v>
      </c>
      <c r="T112" s="32">
        <v>0</v>
      </c>
      <c r="U112" s="32">
        <v>3</v>
      </c>
      <c r="V112" s="32">
        <v>146</v>
      </c>
      <c r="W112" s="32">
        <v>62</v>
      </c>
      <c r="X112" s="32">
        <v>0</v>
      </c>
      <c r="Y112" s="32">
        <v>0</v>
      </c>
      <c r="Z112" s="32">
        <v>70</v>
      </c>
      <c r="AA112" s="32">
        <v>48</v>
      </c>
      <c r="AB112" s="32">
        <v>0</v>
      </c>
      <c r="AC112" s="32">
        <v>0</v>
      </c>
      <c r="AD112" s="32">
        <v>0</v>
      </c>
      <c r="AE112" s="32">
        <v>0</v>
      </c>
      <c r="AF112" s="32">
        <v>1</v>
      </c>
      <c r="AG112" s="32">
        <v>0.8</v>
      </c>
      <c r="AH112" s="32">
        <v>0</v>
      </c>
      <c r="AI112" s="32">
        <v>0</v>
      </c>
      <c r="AJ112" s="32">
        <v>0</v>
      </c>
      <c r="AK112" s="32">
        <v>129</v>
      </c>
      <c r="AL112" s="32">
        <v>36.31</v>
      </c>
      <c r="AM112" s="32">
        <v>0</v>
      </c>
      <c r="AN112" s="32">
        <v>0</v>
      </c>
      <c r="AO112" s="32">
        <v>0</v>
      </c>
      <c r="AP112" s="32">
        <v>18</v>
      </c>
      <c r="AQ112" s="32">
        <v>16.47</v>
      </c>
      <c r="AR112" s="32">
        <v>0</v>
      </c>
      <c r="AS112" s="32">
        <v>0</v>
      </c>
      <c r="AT112" s="32">
        <v>1.82</v>
      </c>
      <c r="AU112" s="32">
        <v>146</v>
      </c>
      <c r="AV112" s="32">
        <v>47.7</v>
      </c>
      <c r="AW112" s="32">
        <v>0</v>
      </c>
      <c r="AX112" s="32">
        <v>0</v>
      </c>
      <c r="AY112" s="32">
        <v>26.35</v>
      </c>
      <c r="AZ112" s="32">
        <v>0</v>
      </c>
      <c r="BA112" s="32">
        <v>2</v>
      </c>
      <c r="BB112" s="32">
        <v>0</v>
      </c>
      <c r="BC112" s="32">
        <v>0</v>
      </c>
      <c r="BD112" s="32">
        <v>0</v>
      </c>
      <c r="BE112" s="32">
        <v>12</v>
      </c>
      <c r="BF112" s="32">
        <v>0</v>
      </c>
      <c r="BG112" s="32">
        <v>0</v>
      </c>
      <c r="BH112" s="32">
        <v>0</v>
      </c>
      <c r="BI112" s="32">
        <v>4</v>
      </c>
      <c r="BJ112" s="32">
        <v>0</v>
      </c>
      <c r="BK112" s="32">
        <v>2</v>
      </c>
      <c r="BL112" s="32">
        <v>0</v>
      </c>
      <c r="BM112" s="32">
        <v>0</v>
      </c>
      <c r="BN112" s="32">
        <v>0</v>
      </c>
      <c r="BO112" s="32">
        <v>8</v>
      </c>
      <c r="BP112" s="32">
        <v>0</v>
      </c>
      <c r="BQ112" s="32">
        <v>0</v>
      </c>
      <c r="BR112" s="32">
        <v>0</v>
      </c>
      <c r="BS112" s="32">
        <v>3.5</v>
      </c>
      <c r="CH112" s="38" t="s">
        <v>149</v>
      </c>
      <c r="CI112" s="38" t="s">
        <v>529</v>
      </c>
      <c r="CJ112" s="38">
        <v>52</v>
      </c>
    </row>
    <row r="113" spans="1:88" s="1" customFormat="1" hidden="1">
      <c r="A113" s="41" t="s">
        <v>150</v>
      </c>
      <c r="B113" s="32" t="s">
        <v>93</v>
      </c>
      <c r="C113" s="32" t="s">
        <v>93</v>
      </c>
      <c r="D113" s="32" t="s">
        <v>93</v>
      </c>
      <c r="E113" s="32" t="s">
        <v>93</v>
      </c>
      <c r="F113" s="32" t="s">
        <v>93</v>
      </c>
      <c r="G113" s="32" t="s">
        <v>93</v>
      </c>
      <c r="H113" s="32" t="s">
        <v>93</v>
      </c>
      <c r="I113" s="32" t="s">
        <v>93</v>
      </c>
      <c r="J113" s="32" t="s">
        <v>93</v>
      </c>
      <c r="K113" s="32" t="s">
        <v>93</v>
      </c>
      <c r="L113" s="32" t="s">
        <v>93</v>
      </c>
      <c r="M113" s="32" t="s">
        <v>93</v>
      </c>
      <c r="N113" s="32" t="s">
        <v>93</v>
      </c>
      <c r="O113" s="32" t="s">
        <v>93</v>
      </c>
      <c r="P113" s="32" t="s">
        <v>93</v>
      </c>
      <c r="Q113" s="32" t="s">
        <v>93</v>
      </c>
      <c r="R113" s="32" t="s">
        <v>93</v>
      </c>
      <c r="S113" s="32" t="s">
        <v>93</v>
      </c>
      <c r="T113" s="32" t="s">
        <v>93</v>
      </c>
      <c r="U113" s="32" t="s">
        <v>93</v>
      </c>
      <c r="V113" s="32" t="s">
        <v>93</v>
      </c>
      <c r="W113" s="32" t="s">
        <v>93</v>
      </c>
      <c r="X113" s="32" t="s">
        <v>93</v>
      </c>
      <c r="Y113" s="32" t="s">
        <v>93</v>
      </c>
      <c r="Z113" s="32" t="s">
        <v>93</v>
      </c>
      <c r="AA113" s="32" t="s">
        <v>93</v>
      </c>
      <c r="AB113" s="32" t="s">
        <v>93</v>
      </c>
      <c r="AC113" s="32" t="s">
        <v>93</v>
      </c>
      <c r="AD113" s="32" t="s">
        <v>93</v>
      </c>
      <c r="AE113" s="32" t="s">
        <v>93</v>
      </c>
      <c r="AF113" s="32" t="s">
        <v>93</v>
      </c>
      <c r="AG113" s="32" t="s">
        <v>93</v>
      </c>
      <c r="AH113" s="32" t="s">
        <v>93</v>
      </c>
      <c r="AI113" s="32" t="s">
        <v>93</v>
      </c>
      <c r="AJ113" s="32" t="s">
        <v>93</v>
      </c>
      <c r="AK113" s="32" t="s">
        <v>93</v>
      </c>
      <c r="AL113" s="32" t="s">
        <v>93</v>
      </c>
      <c r="AM113" s="32" t="s">
        <v>93</v>
      </c>
      <c r="AN113" s="32" t="s">
        <v>93</v>
      </c>
      <c r="AO113" s="32" t="s">
        <v>93</v>
      </c>
      <c r="AP113" s="32" t="s">
        <v>93</v>
      </c>
      <c r="AQ113" s="32" t="s">
        <v>93</v>
      </c>
      <c r="AR113" s="32" t="s">
        <v>93</v>
      </c>
      <c r="AS113" s="32" t="s">
        <v>93</v>
      </c>
      <c r="AT113" s="32" t="s">
        <v>93</v>
      </c>
      <c r="AU113" s="32" t="s">
        <v>93</v>
      </c>
      <c r="AV113" s="32" t="s">
        <v>93</v>
      </c>
      <c r="AW113" s="32" t="s">
        <v>93</v>
      </c>
      <c r="AX113" s="32" t="s">
        <v>93</v>
      </c>
      <c r="AY113" s="32" t="s">
        <v>93</v>
      </c>
      <c r="AZ113" s="32" t="s">
        <v>93</v>
      </c>
      <c r="BA113" s="32" t="s">
        <v>93</v>
      </c>
      <c r="BB113" s="32" t="s">
        <v>93</v>
      </c>
      <c r="BC113" s="32" t="s">
        <v>93</v>
      </c>
      <c r="BD113" s="32" t="s">
        <v>93</v>
      </c>
      <c r="BE113" s="32" t="s">
        <v>93</v>
      </c>
      <c r="BF113" s="32" t="s">
        <v>93</v>
      </c>
      <c r="BG113" s="32" t="s">
        <v>93</v>
      </c>
      <c r="BH113" s="32" t="s">
        <v>93</v>
      </c>
      <c r="BI113" s="32" t="s">
        <v>93</v>
      </c>
      <c r="BJ113" s="32" t="s">
        <v>93</v>
      </c>
      <c r="BK113" s="32" t="s">
        <v>93</v>
      </c>
      <c r="BL113" s="32" t="s">
        <v>93</v>
      </c>
      <c r="BM113" s="32" t="s">
        <v>93</v>
      </c>
      <c r="BN113" s="32" t="s">
        <v>93</v>
      </c>
      <c r="BO113" s="32" t="s">
        <v>93</v>
      </c>
      <c r="BP113" s="32" t="s">
        <v>93</v>
      </c>
      <c r="BQ113" s="32" t="s">
        <v>93</v>
      </c>
      <c r="BR113" s="32" t="s">
        <v>93</v>
      </c>
      <c r="BS113" s="32"/>
      <c r="BT113" s="1" t="s">
        <v>94</v>
      </c>
      <c r="CH113" s="38" t="s">
        <v>150</v>
      </c>
      <c r="CI113" s="38" t="s">
        <v>519</v>
      </c>
      <c r="CJ113" s="38">
        <v>14</v>
      </c>
    </row>
    <row r="114" spans="1:88" s="1" customFormat="1" hidden="1">
      <c r="A114" s="41" t="s">
        <v>151</v>
      </c>
      <c r="B114" s="32">
        <v>62</v>
      </c>
      <c r="C114" s="32">
        <v>3</v>
      </c>
      <c r="D114" s="32">
        <v>0</v>
      </c>
      <c r="E114" s="32">
        <v>0</v>
      </c>
      <c r="F114" s="32">
        <v>1</v>
      </c>
      <c r="G114" s="32">
        <v>48</v>
      </c>
      <c r="H114" s="32">
        <v>2</v>
      </c>
      <c r="I114" s="32">
        <v>0</v>
      </c>
      <c r="J114" s="32">
        <v>0</v>
      </c>
      <c r="K114" s="32">
        <v>0</v>
      </c>
      <c r="L114" s="32">
        <v>204</v>
      </c>
      <c r="M114" s="32">
        <v>84</v>
      </c>
      <c r="N114" s="32">
        <v>0</v>
      </c>
      <c r="O114" s="32">
        <v>240</v>
      </c>
      <c r="P114" s="32">
        <v>0</v>
      </c>
      <c r="Q114" s="32">
        <v>84</v>
      </c>
      <c r="R114" s="32">
        <v>278</v>
      </c>
      <c r="S114" s="32">
        <v>0</v>
      </c>
      <c r="T114" s="32">
        <v>0</v>
      </c>
      <c r="U114" s="32">
        <v>29</v>
      </c>
      <c r="V114" s="32">
        <v>127</v>
      </c>
      <c r="W114" s="32">
        <v>75</v>
      </c>
      <c r="X114" s="32">
        <v>0</v>
      </c>
      <c r="Y114" s="32">
        <v>0</v>
      </c>
      <c r="Z114" s="32">
        <v>35</v>
      </c>
      <c r="AA114" s="32">
        <v>62</v>
      </c>
      <c r="AB114" s="32">
        <v>2.5</v>
      </c>
      <c r="AC114" s="32">
        <v>0</v>
      </c>
      <c r="AD114" s="32">
        <v>0</v>
      </c>
      <c r="AE114" s="32">
        <v>1</v>
      </c>
      <c r="AF114" s="32">
        <v>48</v>
      </c>
      <c r="AG114" s="32">
        <v>1.6</v>
      </c>
      <c r="AH114" s="32">
        <v>0</v>
      </c>
      <c r="AI114" s="32">
        <v>0</v>
      </c>
      <c r="AJ114" s="32">
        <v>0</v>
      </c>
      <c r="AK114" s="32">
        <v>204</v>
      </c>
      <c r="AL114" s="32">
        <v>56.3</v>
      </c>
      <c r="AM114" s="32">
        <v>0</v>
      </c>
      <c r="AN114" s="32">
        <v>0</v>
      </c>
      <c r="AO114" s="32">
        <v>0</v>
      </c>
      <c r="AP114" s="32">
        <v>84</v>
      </c>
      <c r="AQ114" s="32">
        <v>14.3</v>
      </c>
      <c r="AR114" s="32">
        <v>0</v>
      </c>
      <c r="AS114" s="32">
        <v>0</v>
      </c>
      <c r="AT114" s="32">
        <v>17.7</v>
      </c>
      <c r="AU114" s="32">
        <v>127</v>
      </c>
      <c r="AV114" s="32">
        <v>36.700000000000003</v>
      </c>
      <c r="AW114" s="32">
        <v>0</v>
      </c>
      <c r="AX114" s="32">
        <v>0</v>
      </c>
      <c r="AY114" s="32">
        <v>18.899999999999999</v>
      </c>
      <c r="AZ114" s="32">
        <v>0</v>
      </c>
      <c r="BA114" s="32"/>
      <c r="BB114" s="32">
        <v>0</v>
      </c>
      <c r="BC114" s="32"/>
      <c r="BD114" s="32">
        <v>9</v>
      </c>
      <c r="BE114" s="32"/>
      <c r="BF114" s="32">
        <v>31</v>
      </c>
      <c r="BG114" s="32"/>
      <c r="BH114" s="32">
        <v>8</v>
      </c>
      <c r="BI114" s="32"/>
      <c r="BJ114" s="32"/>
      <c r="BK114" s="32"/>
      <c r="BL114" s="32"/>
      <c r="BM114" s="32"/>
      <c r="BN114" s="32"/>
      <c r="BO114" s="32"/>
      <c r="BP114" s="32"/>
      <c r="BQ114" s="32"/>
      <c r="BR114" s="32"/>
      <c r="BS114" s="32"/>
      <c r="CH114" s="38" t="s">
        <v>151</v>
      </c>
      <c r="CI114" s="38" t="s">
        <v>498</v>
      </c>
      <c r="CJ114" s="38">
        <v>157</v>
      </c>
    </row>
    <row r="115" spans="1:88" s="1" customFormat="1" hidden="1">
      <c r="A115" s="41" t="s">
        <v>152</v>
      </c>
      <c r="B115" s="32">
        <v>28</v>
      </c>
      <c r="C115" s="32">
        <v>2</v>
      </c>
      <c r="D115" s="32">
        <v>0</v>
      </c>
      <c r="E115" s="32">
        <v>0</v>
      </c>
      <c r="F115" s="32">
        <v>0</v>
      </c>
      <c r="G115" s="32">
        <v>25</v>
      </c>
      <c r="H115" s="32">
        <v>1</v>
      </c>
      <c r="I115" s="32">
        <v>0</v>
      </c>
      <c r="J115" s="32">
        <v>0</v>
      </c>
      <c r="K115" s="32">
        <v>0</v>
      </c>
      <c r="L115" s="32">
        <v>110</v>
      </c>
      <c r="M115" s="32">
        <v>50</v>
      </c>
      <c r="N115" s="32">
        <v>0</v>
      </c>
      <c r="O115" s="32">
        <v>39</v>
      </c>
      <c r="P115" s="32">
        <v>1</v>
      </c>
      <c r="Q115" s="32">
        <v>8</v>
      </c>
      <c r="R115" s="32">
        <v>0</v>
      </c>
      <c r="S115" s="32">
        <v>0</v>
      </c>
      <c r="T115" s="32">
        <v>0</v>
      </c>
      <c r="U115" s="32">
        <v>0</v>
      </c>
      <c r="V115" s="32">
        <v>96</v>
      </c>
      <c r="W115" s="32">
        <v>18</v>
      </c>
      <c r="X115" s="32">
        <v>0</v>
      </c>
      <c r="Y115" s="32">
        <v>0</v>
      </c>
      <c r="Z115" s="32">
        <v>32</v>
      </c>
      <c r="AA115" s="32">
        <v>28</v>
      </c>
      <c r="AB115" s="32">
        <v>1.35</v>
      </c>
      <c r="AC115" s="32">
        <v>0</v>
      </c>
      <c r="AD115" s="32">
        <v>0</v>
      </c>
      <c r="AE115" s="32">
        <v>0</v>
      </c>
      <c r="AF115" s="32">
        <v>25</v>
      </c>
      <c r="AG115" s="32">
        <v>0.8</v>
      </c>
      <c r="AH115" s="32">
        <v>0</v>
      </c>
      <c r="AI115" s="32">
        <v>0</v>
      </c>
      <c r="AJ115" s="32">
        <v>0</v>
      </c>
      <c r="AK115" s="32">
        <v>110</v>
      </c>
      <c r="AL115" s="32">
        <v>28.96</v>
      </c>
      <c r="AM115" s="32">
        <v>0</v>
      </c>
      <c r="AN115" s="32">
        <v>9.75</v>
      </c>
      <c r="AO115" s="32">
        <v>0.45</v>
      </c>
      <c r="AP115" s="32">
        <v>8</v>
      </c>
      <c r="AQ115" s="32">
        <v>0</v>
      </c>
      <c r="AR115" s="32">
        <v>0</v>
      </c>
      <c r="AS115" s="32">
        <v>0</v>
      </c>
      <c r="AT115" s="32">
        <v>0</v>
      </c>
      <c r="AU115" s="32">
        <v>96</v>
      </c>
      <c r="AV115" s="32">
        <v>10.08</v>
      </c>
      <c r="AW115" s="32">
        <v>0</v>
      </c>
      <c r="AX115" s="32">
        <v>0</v>
      </c>
      <c r="AY115" s="32">
        <v>18.63</v>
      </c>
      <c r="AZ115" s="32">
        <v>3</v>
      </c>
      <c r="BA115" s="32">
        <v>1</v>
      </c>
      <c r="BB115" s="32">
        <v>0</v>
      </c>
      <c r="BC115" s="32">
        <v>0</v>
      </c>
      <c r="BD115" s="32">
        <v>0</v>
      </c>
      <c r="BE115" s="32">
        <v>37</v>
      </c>
      <c r="BF115" s="32">
        <v>0</v>
      </c>
      <c r="BG115" s="32">
        <v>0</v>
      </c>
      <c r="BH115" s="32">
        <v>2</v>
      </c>
      <c r="BI115" s="32">
        <v>29</v>
      </c>
      <c r="BJ115" s="32">
        <v>3</v>
      </c>
      <c r="BK115" s="32">
        <v>1.03</v>
      </c>
      <c r="BL115" s="32">
        <v>0</v>
      </c>
      <c r="BM115" s="32">
        <v>7.72</v>
      </c>
      <c r="BN115" s="32">
        <v>0</v>
      </c>
      <c r="BO115" s="32">
        <v>16.41</v>
      </c>
      <c r="BP115" s="32">
        <v>0</v>
      </c>
      <c r="BQ115" s="32">
        <v>1.17</v>
      </c>
      <c r="BR115" s="32">
        <v>2</v>
      </c>
      <c r="BS115" s="32">
        <v>23.42</v>
      </c>
      <c r="CH115" s="38" t="s">
        <v>152</v>
      </c>
      <c r="CI115" s="38" t="s">
        <v>530</v>
      </c>
      <c r="CJ115" s="38"/>
    </row>
    <row r="116" spans="1:88" s="1" customFormat="1" hidden="1">
      <c r="A116" s="41" t="s">
        <v>153</v>
      </c>
      <c r="B116" s="32">
        <v>35</v>
      </c>
      <c r="C116" s="32">
        <v>0</v>
      </c>
      <c r="D116" s="32">
        <v>0</v>
      </c>
      <c r="E116" s="32">
        <v>0</v>
      </c>
      <c r="F116" s="32">
        <v>0</v>
      </c>
      <c r="G116" s="32">
        <v>3</v>
      </c>
      <c r="H116" s="32">
        <v>1</v>
      </c>
      <c r="I116" s="32">
        <v>0</v>
      </c>
      <c r="J116" s="32">
        <v>0</v>
      </c>
      <c r="K116" s="32">
        <v>0</v>
      </c>
      <c r="L116" s="32">
        <v>151</v>
      </c>
      <c r="M116" s="32">
        <v>34</v>
      </c>
      <c r="N116" s="32">
        <v>0</v>
      </c>
      <c r="O116" s="32">
        <v>75</v>
      </c>
      <c r="P116" s="32">
        <v>0</v>
      </c>
      <c r="Q116" s="32">
        <v>8</v>
      </c>
      <c r="R116" s="32">
        <v>1</v>
      </c>
      <c r="S116" s="32">
        <v>0</v>
      </c>
      <c r="T116" s="32">
        <v>0</v>
      </c>
      <c r="U116" s="32">
        <v>0</v>
      </c>
      <c r="V116" s="32">
        <v>112</v>
      </c>
      <c r="W116" s="32">
        <v>41</v>
      </c>
      <c r="X116" s="32">
        <v>0</v>
      </c>
      <c r="Y116" s="32">
        <v>0</v>
      </c>
      <c r="Z116" s="32">
        <v>94</v>
      </c>
      <c r="AA116" s="32">
        <v>35</v>
      </c>
      <c r="AB116" s="32">
        <v>0</v>
      </c>
      <c r="AC116" s="32">
        <v>0</v>
      </c>
      <c r="AD116" s="32">
        <v>0</v>
      </c>
      <c r="AE116" s="32">
        <v>0</v>
      </c>
      <c r="AF116" s="32">
        <v>3</v>
      </c>
      <c r="AG116" s="32">
        <v>0.8</v>
      </c>
      <c r="AH116" s="32">
        <v>0</v>
      </c>
      <c r="AI116" s="32">
        <v>0</v>
      </c>
      <c r="AJ116" s="32">
        <v>0</v>
      </c>
      <c r="AK116" s="32">
        <v>87</v>
      </c>
      <c r="AL116" s="32">
        <v>22.1</v>
      </c>
      <c r="AM116" s="32">
        <v>0</v>
      </c>
      <c r="AN116" s="32">
        <v>35.14</v>
      </c>
      <c r="AO116" s="32">
        <v>0</v>
      </c>
      <c r="AP116" s="32">
        <v>8</v>
      </c>
      <c r="AQ116" s="32">
        <v>0.2</v>
      </c>
      <c r="AR116" s="32">
        <v>0</v>
      </c>
      <c r="AS116" s="32">
        <v>0</v>
      </c>
      <c r="AT116" s="32">
        <v>0</v>
      </c>
      <c r="AU116" s="32">
        <v>112</v>
      </c>
      <c r="AV116" s="32">
        <v>19.29</v>
      </c>
      <c r="AW116" s="32">
        <v>0</v>
      </c>
      <c r="AX116" s="32">
        <v>0</v>
      </c>
      <c r="AY116" s="32">
        <v>46.63</v>
      </c>
      <c r="AZ116" s="32">
        <v>2</v>
      </c>
      <c r="BA116" s="32">
        <v>4</v>
      </c>
      <c r="BB116" s="32">
        <v>0</v>
      </c>
      <c r="BC116" s="32">
        <v>0</v>
      </c>
      <c r="BD116" s="32">
        <v>0</v>
      </c>
      <c r="BE116" s="32">
        <v>24</v>
      </c>
      <c r="BF116" s="32">
        <v>0</v>
      </c>
      <c r="BG116" s="32">
        <v>1</v>
      </c>
      <c r="BH116" s="32">
        <v>5</v>
      </c>
      <c r="BI116" s="32">
        <v>19</v>
      </c>
      <c r="BJ116" s="32">
        <v>2</v>
      </c>
      <c r="BK116" s="32"/>
      <c r="BL116" s="32">
        <v>0</v>
      </c>
      <c r="BM116" s="32"/>
      <c r="BN116" s="32">
        <v>0</v>
      </c>
      <c r="BO116" s="32"/>
      <c r="BP116" s="32">
        <v>0</v>
      </c>
      <c r="BQ116" s="32"/>
      <c r="BR116" s="32">
        <v>5</v>
      </c>
      <c r="BS116" s="32"/>
      <c r="CH116" s="38" t="s">
        <v>153</v>
      </c>
      <c r="CI116" s="38" t="s">
        <v>498</v>
      </c>
      <c r="CJ116" s="38">
        <v>127</v>
      </c>
    </row>
    <row r="117" spans="1:88" s="1" customFormat="1" hidden="1">
      <c r="A117" s="41" t="s">
        <v>154</v>
      </c>
      <c r="B117" s="32">
        <v>22</v>
      </c>
      <c r="C117" s="32">
        <v>7</v>
      </c>
      <c r="D117" s="32">
        <v>0</v>
      </c>
      <c r="E117" s="32">
        <v>0</v>
      </c>
      <c r="F117" s="32">
        <v>5</v>
      </c>
      <c r="G117" s="32">
        <v>0</v>
      </c>
      <c r="H117" s="32">
        <v>0</v>
      </c>
      <c r="I117" s="32">
        <v>0</v>
      </c>
      <c r="J117" s="32">
        <v>0</v>
      </c>
      <c r="K117" s="32">
        <v>0</v>
      </c>
      <c r="L117" s="32">
        <v>127</v>
      </c>
      <c r="M117" s="32">
        <v>102</v>
      </c>
      <c r="N117" s="32">
        <v>0</v>
      </c>
      <c r="O117" s="32">
        <v>101</v>
      </c>
      <c r="P117" s="32">
        <v>7</v>
      </c>
      <c r="Q117" s="32">
        <v>9</v>
      </c>
      <c r="R117" s="32">
        <v>7</v>
      </c>
      <c r="S117" s="32">
        <v>0</v>
      </c>
      <c r="T117" s="32">
        <v>0</v>
      </c>
      <c r="U117" s="32">
        <v>0</v>
      </c>
      <c r="V117" s="32">
        <v>152</v>
      </c>
      <c r="W117" s="32">
        <v>212</v>
      </c>
      <c r="X117" s="32">
        <v>0</v>
      </c>
      <c r="Y117" s="32">
        <v>11</v>
      </c>
      <c r="Z117" s="32">
        <v>138</v>
      </c>
      <c r="AA117" s="32">
        <v>22</v>
      </c>
      <c r="AB117" s="32">
        <v>4</v>
      </c>
      <c r="AC117" s="32">
        <v>0</v>
      </c>
      <c r="AD117" s="32">
        <v>0</v>
      </c>
      <c r="AE117" s="32">
        <v>3.01</v>
      </c>
      <c r="AF117" s="32">
        <v>0</v>
      </c>
      <c r="AG117" s="32">
        <v>0</v>
      </c>
      <c r="AH117" s="32">
        <v>0</v>
      </c>
      <c r="AI117" s="32">
        <v>0</v>
      </c>
      <c r="AJ117" s="32">
        <v>0</v>
      </c>
      <c r="AK117" s="32">
        <v>127</v>
      </c>
      <c r="AL117" s="32">
        <v>60.71</v>
      </c>
      <c r="AM117" s="32">
        <v>0</v>
      </c>
      <c r="AN117" s="32">
        <v>33.26</v>
      </c>
      <c r="AO117" s="32">
        <v>3.9</v>
      </c>
      <c r="AP117" s="32">
        <v>9</v>
      </c>
      <c r="AQ117" s="32">
        <v>4.8099999999999996</v>
      </c>
      <c r="AR117" s="32">
        <v>0</v>
      </c>
      <c r="AS117" s="32">
        <v>0</v>
      </c>
      <c r="AT117" s="32">
        <v>0</v>
      </c>
      <c r="AU117" s="32">
        <v>152</v>
      </c>
      <c r="AV117" s="32">
        <v>119.34</v>
      </c>
      <c r="AW117" s="32">
        <v>0</v>
      </c>
      <c r="AX117" s="32">
        <v>2.5</v>
      </c>
      <c r="AY117" s="32">
        <v>71.760000000000005</v>
      </c>
      <c r="AZ117" s="32"/>
      <c r="BA117" s="32"/>
      <c r="BB117" s="32"/>
      <c r="BC117" s="32"/>
      <c r="BD117" s="32"/>
      <c r="BE117" s="32"/>
      <c r="BF117" s="32"/>
      <c r="BG117" s="32"/>
      <c r="BH117" s="32"/>
      <c r="BI117" s="32"/>
      <c r="BJ117" s="32"/>
      <c r="BK117" s="32"/>
      <c r="BL117" s="32"/>
      <c r="BM117" s="32"/>
      <c r="BN117" s="32"/>
      <c r="BO117" s="32"/>
      <c r="BP117" s="32"/>
      <c r="BQ117" s="32"/>
      <c r="BR117" s="32"/>
      <c r="BS117" s="32"/>
      <c r="CH117" s="38" t="s">
        <v>154</v>
      </c>
      <c r="CI117" s="38" t="s">
        <v>531</v>
      </c>
      <c r="CJ117" s="38">
        <v>15</v>
      </c>
    </row>
    <row r="118" spans="1:88" s="1" customFormat="1" hidden="1">
      <c r="A118" s="41" t="s">
        <v>155</v>
      </c>
      <c r="B118" s="32">
        <v>86</v>
      </c>
      <c r="C118" s="32">
        <v>16</v>
      </c>
      <c r="D118" s="32">
        <v>0</v>
      </c>
      <c r="E118" s="32">
        <v>0</v>
      </c>
      <c r="F118" s="32">
        <v>0</v>
      </c>
      <c r="G118" s="32">
        <v>55</v>
      </c>
      <c r="H118" s="32">
        <v>12</v>
      </c>
      <c r="I118" s="32">
        <v>0</v>
      </c>
      <c r="J118" s="32">
        <v>0</v>
      </c>
      <c r="K118" s="32">
        <v>1</v>
      </c>
      <c r="L118" s="32">
        <v>227</v>
      </c>
      <c r="M118" s="32">
        <v>194</v>
      </c>
      <c r="N118" s="32">
        <v>31</v>
      </c>
      <c r="O118" s="32">
        <v>105</v>
      </c>
      <c r="P118" s="32">
        <v>72</v>
      </c>
      <c r="Q118" s="32">
        <v>3</v>
      </c>
      <c r="R118" s="32">
        <v>3</v>
      </c>
      <c r="S118" s="32">
        <v>0</v>
      </c>
      <c r="T118" s="32">
        <v>17</v>
      </c>
      <c r="U118" s="32">
        <v>2</v>
      </c>
      <c r="V118" s="32">
        <v>441</v>
      </c>
      <c r="W118" s="32">
        <v>261</v>
      </c>
      <c r="X118" s="32">
        <v>31</v>
      </c>
      <c r="Y118" s="32">
        <v>212</v>
      </c>
      <c r="Z118" s="32">
        <v>279</v>
      </c>
      <c r="AA118" s="32">
        <v>86</v>
      </c>
      <c r="AB118" s="32">
        <v>10.95</v>
      </c>
      <c r="AC118" s="32">
        <v>0</v>
      </c>
      <c r="AD118" s="32">
        <v>0</v>
      </c>
      <c r="AE118" s="32">
        <v>0</v>
      </c>
      <c r="AF118" s="32">
        <v>55</v>
      </c>
      <c r="AG118" s="32">
        <v>9.1999999999999993</v>
      </c>
      <c r="AH118" s="32">
        <v>0</v>
      </c>
      <c r="AI118" s="32">
        <v>0</v>
      </c>
      <c r="AJ118" s="32">
        <v>0.89</v>
      </c>
      <c r="AK118" s="32">
        <v>227</v>
      </c>
      <c r="AL118" s="32">
        <v>113.33</v>
      </c>
      <c r="AM118" s="32">
        <v>4.25</v>
      </c>
      <c r="AN118" s="32">
        <v>13.4</v>
      </c>
      <c r="AO118" s="32">
        <v>26.19</v>
      </c>
      <c r="AP118" s="32">
        <v>3</v>
      </c>
      <c r="AQ118" s="32">
        <v>2.0099999999999998</v>
      </c>
      <c r="AR118" s="32">
        <v>0</v>
      </c>
      <c r="AS118" s="32">
        <v>2.34</v>
      </c>
      <c r="AT118" s="32">
        <v>0.69</v>
      </c>
      <c r="AU118" s="32">
        <v>441</v>
      </c>
      <c r="AV118" s="32">
        <v>154.19</v>
      </c>
      <c r="AW118" s="32">
        <v>4.71</v>
      </c>
      <c r="AX118" s="32">
        <v>30.75</v>
      </c>
      <c r="AY118" s="32">
        <v>139.78</v>
      </c>
      <c r="AZ118" s="32"/>
      <c r="BA118" s="32"/>
      <c r="BB118" s="32"/>
      <c r="BC118" s="32"/>
      <c r="BD118" s="32"/>
      <c r="BE118" s="32"/>
      <c r="BF118" s="32"/>
      <c r="BG118" s="32"/>
      <c r="BH118" s="32"/>
      <c r="BI118" s="32"/>
      <c r="BJ118" s="32"/>
      <c r="BK118" s="32"/>
      <c r="BL118" s="32"/>
      <c r="BM118" s="32"/>
      <c r="BN118" s="32"/>
      <c r="BO118" s="32"/>
      <c r="BP118" s="32"/>
      <c r="BQ118" s="32"/>
      <c r="BR118" s="32"/>
      <c r="BS118" s="32"/>
      <c r="CH118" s="38" t="s">
        <v>155</v>
      </c>
      <c r="CI118" s="38" t="s">
        <v>498</v>
      </c>
      <c r="CJ118" s="38">
        <v>147</v>
      </c>
    </row>
    <row r="119" spans="1:88" s="1" customFormat="1" hidden="1">
      <c r="A119" s="41" t="s">
        <v>156</v>
      </c>
      <c r="B119" s="32">
        <v>30</v>
      </c>
      <c r="C119" s="32">
        <v>0</v>
      </c>
      <c r="D119" s="32">
        <v>0</v>
      </c>
      <c r="E119" s="32">
        <v>0</v>
      </c>
      <c r="F119" s="32">
        <v>1</v>
      </c>
      <c r="G119" s="32">
        <v>0</v>
      </c>
      <c r="H119" s="32">
        <v>0</v>
      </c>
      <c r="I119" s="32">
        <v>0</v>
      </c>
      <c r="J119" s="32">
        <v>0</v>
      </c>
      <c r="K119" s="32">
        <v>0</v>
      </c>
      <c r="L119" s="32">
        <v>60</v>
      </c>
      <c r="M119" s="32">
        <v>43</v>
      </c>
      <c r="N119" s="32">
        <v>0</v>
      </c>
      <c r="O119" s="32">
        <v>131</v>
      </c>
      <c r="P119" s="32">
        <v>0</v>
      </c>
      <c r="Q119" s="32">
        <v>3</v>
      </c>
      <c r="R119" s="32">
        <v>1</v>
      </c>
      <c r="S119" s="32">
        <v>0</v>
      </c>
      <c r="T119" s="32">
        <v>0</v>
      </c>
      <c r="U119" s="32">
        <v>2</v>
      </c>
      <c r="V119" s="32">
        <v>72</v>
      </c>
      <c r="W119" s="32">
        <v>36</v>
      </c>
      <c r="X119" s="32">
        <v>0</v>
      </c>
      <c r="Y119" s="32">
        <v>0</v>
      </c>
      <c r="Z119" s="32">
        <v>31</v>
      </c>
      <c r="AA119" s="32">
        <v>30</v>
      </c>
      <c r="AB119" s="32">
        <v>0</v>
      </c>
      <c r="AC119" s="32">
        <v>0</v>
      </c>
      <c r="AD119" s="32">
        <v>0</v>
      </c>
      <c r="AE119" s="32">
        <v>1</v>
      </c>
      <c r="AF119" s="32">
        <v>0</v>
      </c>
      <c r="AG119" s="32">
        <v>0</v>
      </c>
      <c r="AH119" s="32">
        <v>0</v>
      </c>
      <c r="AI119" s="32">
        <v>0</v>
      </c>
      <c r="AJ119" s="32">
        <v>0</v>
      </c>
      <c r="AK119" s="32">
        <v>53</v>
      </c>
      <c r="AL119" s="32">
        <v>28.1</v>
      </c>
      <c r="AM119" s="32">
        <v>0</v>
      </c>
      <c r="AN119" s="32">
        <v>14.1</v>
      </c>
      <c r="AO119" s="32">
        <v>0</v>
      </c>
      <c r="AP119" s="32">
        <v>3</v>
      </c>
      <c r="AQ119" s="32">
        <v>0.61</v>
      </c>
      <c r="AR119" s="32">
        <v>0</v>
      </c>
      <c r="AS119" s="32">
        <v>0</v>
      </c>
      <c r="AT119" s="32">
        <v>2.5</v>
      </c>
      <c r="AU119" s="32">
        <v>72</v>
      </c>
      <c r="AV119" s="32">
        <v>24.9</v>
      </c>
      <c r="AW119" s="32">
        <v>0</v>
      </c>
      <c r="AX119" s="32">
        <v>0</v>
      </c>
      <c r="AY119" s="32">
        <v>22.4</v>
      </c>
      <c r="AZ119" s="32">
        <v>0</v>
      </c>
      <c r="BA119" s="32">
        <v>0</v>
      </c>
      <c r="BB119" s="32">
        <v>0</v>
      </c>
      <c r="BC119" s="32">
        <v>0</v>
      </c>
      <c r="BD119" s="32">
        <v>0</v>
      </c>
      <c r="BE119" s="32">
        <v>0</v>
      </c>
      <c r="BF119" s="32">
        <v>0</v>
      </c>
      <c r="BG119" s="32">
        <v>0</v>
      </c>
      <c r="BH119" s="32">
        <v>1</v>
      </c>
      <c r="BI119" s="32">
        <v>2</v>
      </c>
      <c r="BJ119" s="32">
        <v>0</v>
      </c>
      <c r="BK119" s="32">
        <v>0</v>
      </c>
      <c r="BL119" s="32">
        <v>0</v>
      </c>
      <c r="BM119" s="32">
        <v>0</v>
      </c>
      <c r="BN119" s="32">
        <v>0</v>
      </c>
      <c r="BO119" s="32">
        <v>0</v>
      </c>
      <c r="BP119" s="32">
        <v>0</v>
      </c>
      <c r="BQ119" s="32">
        <v>0</v>
      </c>
      <c r="BR119" s="32">
        <v>1</v>
      </c>
      <c r="BS119" s="32">
        <v>2</v>
      </c>
      <c r="CH119" s="38" t="s">
        <v>156</v>
      </c>
      <c r="CI119" s="38" t="s">
        <v>532</v>
      </c>
      <c r="CJ119" s="38"/>
    </row>
    <row r="120" spans="1:88" s="1" customFormat="1" hidden="1">
      <c r="A120" s="41" t="s">
        <v>157</v>
      </c>
      <c r="B120" s="32" t="s">
        <v>93</v>
      </c>
      <c r="C120" s="32" t="s">
        <v>93</v>
      </c>
      <c r="D120" s="32" t="s">
        <v>93</v>
      </c>
      <c r="E120" s="32" t="s">
        <v>93</v>
      </c>
      <c r="F120" s="32" t="s">
        <v>93</v>
      </c>
      <c r="G120" s="32" t="s">
        <v>93</v>
      </c>
      <c r="H120" s="32" t="s">
        <v>93</v>
      </c>
      <c r="I120" s="32" t="s">
        <v>93</v>
      </c>
      <c r="J120" s="32" t="s">
        <v>93</v>
      </c>
      <c r="K120" s="32" t="s">
        <v>93</v>
      </c>
      <c r="L120" s="32" t="s">
        <v>93</v>
      </c>
      <c r="M120" s="32" t="s">
        <v>93</v>
      </c>
      <c r="N120" s="32" t="s">
        <v>93</v>
      </c>
      <c r="O120" s="32" t="s">
        <v>93</v>
      </c>
      <c r="P120" s="32" t="s">
        <v>93</v>
      </c>
      <c r="Q120" s="32" t="s">
        <v>93</v>
      </c>
      <c r="R120" s="32" t="s">
        <v>93</v>
      </c>
      <c r="S120" s="32" t="s">
        <v>93</v>
      </c>
      <c r="T120" s="32" t="s">
        <v>93</v>
      </c>
      <c r="U120" s="32" t="s">
        <v>93</v>
      </c>
      <c r="V120" s="32" t="s">
        <v>93</v>
      </c>
      <c r="W120" s="32" t="s">
        <v>93</v>
      </c>
      <c r="X120" s="32" t="s">
        <v>93</v>
      </c>
      <c r="Y120" s="32" t="s">
        <v>93</v>
      </c>
      <c r="Z120" s="32" t="s">
        <v>93</v>
      </c>
      <c r="AA120" s="32" t="s">
        <v>93</v>
      </c>
      <c r="AB120" s="32" t="s">
        <v>93</v>
      </c>
      <c r="AC120" s="32" t="s">
        <v>93</v>
      </c>
      <c r="AD120" s="32" t="s">
        <v>93</v>
      </c>
      <c r="AE120" s="32" t="s">
        <v>93</v>
      </c>
      <c r="AF120" s="32" t="s">
        <v>93</v>
      </c>
      <c r="AG120" s="32" t="s">
        <v>93</v>
      </c>
      <c r="AH120" s="32" t="s">
        <v>93</v>
      </c>
      <c r="AI120" s="32" t="s">
        <v>93</v>
      </c>
      <c r="AJ120" s="32" t="s">
        <v>93</v>
      </c>
      <c r="AK120" s="32" t="s">
        <v>93</v>
      </c>
      <c r="AL120" s="32" t="s">
        <v>93</v>
      </c>
      <c r="AM120" s="32" t="s">
        <v>93</v>
      </c>
      <c r="AN120" s="32" t="s">
        <v>93</v>
      </c>
      <c r="AO120" s="32" t="s">
        <v>93</v>
      </c>
      <c r="AP120" s="32" t="s">
        <v>93</v>
      </c>
      <c r="AQ120" s="32" t="s">
        <v>93</v>
      </c>
      <c r="AR120" s="32" t="s">
        <v>93</v>
      </c>
      <c r="AS120" s="32" t="s">
        <v>93</v>
      </c>
      <c r="AT120" s="32" t="s">
        <v>93</v>
      </c>
      <c r="AU120" s="32" t="s">
        <v>93</v>
      </c>
      <c r="AV120" s="32" t="s">
        <v>93</v>
      </c>
      <c r="AW120" s="32" t="s">
        <v>93</v>
      </c>
      <c r="AX120" s="32" t="s">
        <v>93</v>
      </c>
      <c r="AY120" s="32" t="s">
        <v>93</v>
      </c>
      <c r="AZ120" s="32" t="s">
        <v>93</v>
      </c>
      <c r="BA120" s="32" t="s">
        <v>93</v>
      </c>
      <c r="BB120" s="32" t="s">
        <v>93</v>
      </c>
      <c r="BC120" s="32" t="s">
        <v>93</v>
      </c>
      <c r="BD120" s="32" t="s">
        <v>93</v>
      </c>
      <c r="BE120" s="32" t="s">
        <v>93</v>
      </c>
      <c r="BF120" s="32" t="s">
        <v>93</v>
      </c>
      <c r="BG120" s="32" t="s">
        <v>93</v>
      </c>
      <c r="BH120" s="32" t="s">
        <v>93</v>
      </c>
      <c r="BI120" s="32" t="s">
        <v>93</v>
      </c>
      <c r="BJ120" s="32" t="s">
        <v>93</v>
      </c>
      <c r="BK120" s="32" t="s">
        <v>93</v>
      </c>
      <c r="BL120" s="32" t="s">
        <v>93</v>
      </c>
      <c r="BM120" s="32" t="s">
        <v>93</v>
      </c>
      <c r="BN120" s="32" t="s">
        <v>93</v>
      </c>
      <c r="BO120" s="32" t="s">
        <v>93</v>
      </c>
      <c r="BP120" s="32" t="s">
        <v>93</v>
      </c>
      <c r="BQ120" s="32" t="s">
        <v>93</v>
      </c>
      <c r="BR120" s="32" t="s">
        <v>93</v>
      </c>
      <c r="BS120" s="32"/>
      <c r="BT120" s="1" t="s">
        <v>94</v>
      </c>
      <c r="CH120" s="38" t="s">
        <v>157</v>
      </c>
      <c r="CI120" s="38" t="s">
        <v>498</v>
      </c>
      <c r="CJ120" s="38"/>
    </row>
    <row r="121" spans="1:88" s="1" customFormat="1" hidden="1">
      <c r="A121" s="41" t="s">
        <v>158</v>
      </c>
      <c r="B121" s="32">
        <v>21</v>
      </c>
      <c r="C121" s="32">
        <v>1</v>
      </c>
      <c r="D121" s="32">
        <v>0</v>
      </c>
      <c r="E121" s="32">
        <v>0</v>
      </c>
      <c r="F121" s="32">
        <v>0</v>
      </c>
      <c r="G121" s="32">
        <v>2</v>
      </c>
      <c r="H121" s="32">
        <v>0</v>
      </c>
      <c r="I121" s="32">
        <v>0</v>
      </c>
      <c r="J121" s="32">
        <v>0</v>
      </c>
      <c r="K121" s="32">
        <v>0</v>
      </c>
      <c r="L121" s="32">
        <v>102</v>
      </c>
      <c r="M121" s="32">
        <v>23</v>
      </c>
      <c r="N121" s="32">
        <v>0</v>
      </c>
      <c r="O121" s="32">
        <v>46</v>
      </c>
      <c r="P121" s="32">
        <v>3</v>
      </c>
      <c r="Q121" s="32">
        <v>19</v>
      </c>
      <c r="R121" s="32">
        <v>12</v>
      </c>
      <c r="S121" s="32">
        <v>0</v>
      </c>
      <c r="T121" s="32">
        <v>16</v>
      </c>
      <c r="U121" s="32">
        <v>12</v>
      </c>
      <c r="V121" s="32">
        <v>105</v>
      </c>
      <c r="W121" s="32">
        <v>37</v>
      </c>
      <c r="X121" s="32">
        <v>0</v>
      </c>
      <c r="Y121" s="32">
        <v>47</v>
      </c>
      <c r="Z121" s="32">
        <v>80</v>
      </c>
      <c r="AA121" s="32">
        <v>20</v>
      </c>
      <c r="AB121" s="32">
        <v>1</v>
      </c>
      <c r="AC121" s="32">
        <v>0</v>
      </c>
      <c r="AD121" s="32">
        <v>0</v>
      </c>
      <c r="AE121" s="32">
        <v>0</v>
      </c>
      <c r="AF121" s="32">
        <v>2</v>
      </c>
      <c r="AG121" s="32">
        <v>0</v>
      </c>
      <c r="AH121" s="32">
        <v>0</v>
      </c>
      <c r="AI121" s="32">
        <v>0</v>
      </c>
      <c r="AJ121" s="32">
        <v>0</v>
      </c>
      <c r="AK121" s="32">
        <v>102</v>
      </c>
      <c r="AL121" s="32">
        <v>14.29</v>
      </c>
      <c r="AM121" s="32">
        <v>0</v>
      </c>
      <c r="AN121" s="32">
        <v>0</v>
      </c>
      <c r="AO121" s="32">
        <v>2.7</v>
      </c>
      <c r="AP121" s="32">
        <v>19</v>
      </c>
      <c r="AQ121" s="32">
        <v>5.95</v>
      </c>
      <c r="AR121" s="32">
        <v>0</v>
      </c>
      <c r="AS121" s="32">
        <v>0</v>
      </c>
      <c r="AT121" s="32">
        <v>10.56</v>
      </c>
      <c r="AU121" s="32">
        <v>105</v>
      </c>
      <c r="AV121" s="32">
        <v>20.99</v>
      </c>
      <c r="AW121" s="32">
        <v>0</v>
      </c>
      <c r="AX121" s="32">
        <v>0</v>
      </c>
      <c r="AY121" s="32">
        <v>53.31</v>
      </c>
      <c r="AZ121" s="32">
        <v>0</v>
      </c>
      <c r="BA121" s="32">
        <v>2</v>
      </c>
      <c r="BB121" s="32">
        <v>0</v>
      </c>
      <c r="BC121" s="32">
        <v>0</v>
      </c>
      <c r="BD121" s="32">
        <v>0</v>
      </c>
      <c r="BE121" s="32">
        <v>2</v>
      </c>
      <c r="BF121" s="32">
        <v>0</v>
      </c>
      <c r="BG121" s="32">
        <v>0</v>
      </c>
      <c r="BH121" s="32">
        <v>0</v>
      </c>
      <c r="BI121" s="32">
        <v>0</v>
      </c>
      <c r="BJ121" s="32">
        <v>0</v>
      </c>
      <c r="BK121" s="32">
        <v>1.2</v>
      </c>
      <c r="BL121" s="32">
        <v>0</v>
      </c>
      <c r="BM121" s="32">
        <v>0</v>
      </c>
      <c r="BN121" s="32">
        <v>0</v>
      </c>
      <c r="BO121" s="32">
        <v>2</v>
      </c>
      <c r="BP121" s="32">
        <v>0</v>
      </c>
      <c r="BQ121" s="32">
        <v>0</v>
      </c>
      <c r="BR121" s="32">
        <v>0</v>
      </c>
      <c r="BS121" s="32">
        <v>0</v>
      </c>
      <c r="CH121" s="38" t="s">
        <v>158</v>
      </c>
      <c r="CI121" s="38" t="s">
        <v>498</v>
      </c>
      <c r="CJ121" s="38"/>
    </row>
    <row r="122" spans="1:88" s="1" customFormat="1" hidden="1">
      <c r="A122" s="41" t="s">
        <v>159</v>
      </c>
      <c r="B122" s="32">
        <v>14</v>
      </c>
      <c r="C122" s="32">
        <v>1</v>
      </c>
      <c r="D122" s="32">
        <v>0</v>
      </c>
      <c r="E122" s="32">
        <v>0</v>
      </c>
      <c r="F122" s="32">
        <v>0</v>
      </c>
      <c r="G122" s="32">
        <v>5</v>
      </c>
      <c r="H122" s="32">
        <v>2</v>
      </c>
      <c r="I122" s="32">
        <v>0</v>
      </c>
      <c r="J122" s="32">
        <v>0</v>
      </c>
      <c r="K122" s="32">
        <v>0</v>
      </c>
      <c r="L122" s="32">
        <v>36</v>
      </c>
      <c r="M122" s="32">
        <v>15</v>
      </c>
      <c r="N122" s="32">
        <v>0</v>
      </c>
      <c r="O122" s="32">
        <v>19</v>
      </c>
      <c r="P122" s="32">
        <v>0</v>
      </c>
      <c r="Q122" s="32">
        <v>12</v>
      </c>
      <c r="R122" s="32">
        <v>9</v>
      </c>
      <c r="S122" s="32">
        <v>0</v>
      </c>
      <c r="T122" s="32">
        <v>17</v>
      </c>
      <c r="U122" s="32">
        <v>0</v>
      </c>
      <c r="V122" s="32">
        <v>81</v>
      </c>
      <c r="W122" s="32">
        <v>38</v>
      </c>
      <c r="X122" s="32">
        <v>0</v>
      </c>
      <c r="Y122" s="32">
        <v>29</v>
      </c>
      <c r="Z122" s="32">
        <v>48</v>
      </c>
      <c r="AA122" s="32">
        <v>14</v>
      </c>
      <c r="AB122" s="32">
        <v>0.8</v>
      </c>
      <c r="AC122" s="32">
        <v>0</v>
      </c>
      <c r="AD122" s="32">
        <v>0</v>
      </c>
      <c r="AE122" s="32">
        <v>0</v>
      </c>
      <c r="AF122" s="32">
        <v>5</v>
      </c>
      <c r="AG122" s="32">
        <v>1</v>
      </c>
      <c r="AH122" s="32">
        <v>0</v>
      </c>
      <c r="AI122" s="32">
        <v>0</v>
      </c>
      <c r="AJ122" s="32">
        <v>0</v>
      </c>
      <c r="AK122" s="32">
        <v>36</v>
      </c>
      <c r="AL122" s="32">
        <v>10.64</v>
      </c>
      <c r="AM122" s="32">
        <v>0</v>
      </c>
      <c r="AN122" s="32">
        <v>1.76</v>
      </c>
      <c r="AO122" s="32">
        <v>0</v>
      </c>
      <c r="AP122" s="32">
        <v>12</v>
      </c>
      <c r="AQ122" s="32">
        <v>6.44</v>
      </c>
      <c r="AR122" s="32">
        <v>0</v>
      </c>
      <c r="AS122" s="32">
        <v>1.68</v>
      </c>
      <c r="AT122" s="32">
        <v>0</v>
      </c>
      <c r="AU122" s="32">
        <v>81</v>
      </c>
      <c r="AV122" s="32">
        <v>26.26</v>
      </c>
      <c r="AW122" s="32">
        <v>0</v>
      </c>
      <c r="AX122" s="32">
        <v>2.98</v>
      </c>
      <c r="AY122" s="32">
        <v>22.4</v>
      </c>
      <c r="AZ122" s="32">
        <v>0</v>
      </c>
      <c r="BA122" s="32">
        <v>0</v>
      </c>
      <c r="BB122" s="32">
        <v>0</v>
      </c>
      <c r="BC122" s="32">
        <v>0</v>
      </c>
      <c r="BD122" s="32">
        <v>0</v>
      </c>
      <c r="BE122" s="32">
        <v>3</v>
      </c>
      <c r="BF122" s="32">
        <v>2</v>
      </c>
      <c r="BG122" s="32">
        <v>0</v>
      </c>
      <c r="BH122" s="32">
        <v>0</v>
      </c>
      <c r="BI122" s="32">
        <v>1</v>
      </c>
      <c r="BJ122" s="32">
        <v>0</v>
      </c>
      <c r="BK122" s="32">
        <v>0</v>
      </c>
      <c r="BL122" s="32">
        <v>0</v>
      </c>
      <c r="BM122" s="32">
        <v>0</v>
      </c>
      <c r="BN122" s="32">
        <v>0</v>
      </c>
      <c r="BO122" s="32">
        <v>0.34</v>
      </c>
      <c r="BP122" s="32">
        <v>0.06</v>
      </c>
      <c r="BQ122" s="32">
        <v>0</v>
      </c>
      <c r="BR122" s="32">
        <v>0</v>
      </c>
      <c r="BS122" s="32">
        <v>0.17</v>
      </c>
      <c r="CH122" s="38" t="s">
        <v>159</v>
      </c>
      <c r="CI122" s="38" t="s">
        <v>498</v>
      </c>
      <c r="CJ122" s="38"/>
    </row>
    <row r="123" spans="1:88" s="1" customFormat="1" hidden="1">
      <c r="A123" s="41" t="s">
        <v>160</v>
      </c>
      <c r="B123" s="32">
        <v>54</v>
      </c>
      <c r="C123" s="32"/>
      <c r="D123" s="32"/>
      <c r="E123" s="32"/>
      <c r="F123" s="32"/>
      <c r="G123" s="32">
        <v>43</v>
      </c>
      <c r="H123" s="32">
        <v>4</v>
      </c>
      <c r="I123" s="32"/>
      <c r="J123" s="32"/>
      <c r="K123" s="32"/>
      <c r="L123" s="32">
        <v>161</v>
      </c>
      <c r="M123" s="32">
        <v>90</v>
      </c>
      <c r="N123" s="32"/>
      <c r="O123" s="32">
        <v>134</v>
      </c>
      <c r="P123" s="32">
        <v>4</v>
      </c>
      <c r="Q123" s="32">
        <v>82</v>
      </c>
      <c r="R123" s="32">
        <v>24</v>
      </c>
      <c r="S123" s="32"/>
      <c r="T123" s="32">
        <v>33</v>
      </c>
      <c r="U123" s="32">
        <v>0</v>
      </c>
      <c r="V123" s="32">
        <v>292</v>
      </c>
      <c r="W123" s="32">
        <v>71</v>
      </c>
      <c r="X123" s="32"/>
      <c r="Y123" s="32">
        <v>108</v>
      </c>
      <c r="Z123" s="32">
        <v>133</v>
      </c>
      <c r="AA123" s="32">
        <v>54</v>
      </c>
      <c r="AB123" s="32"/>
      <c r="AC123" s="32"/>
      <c r="AD123" s="32"/>
      <c r="AE123" s="32"/>
      <c r="AF123" s="32">
        <v>43</v>
      </c>
      <c r="AG123" s="32">
        <v>2.1</v>
      </c>
      <c r="AH123" s="32"/>
      <c r="AI123" s="32"/>
      <c r="AJ123" s="32"/>
      <c r="AK123" s="32">
        <v>161</v>
      </c>
      <c r="AL123" s="32">
        <v>56.33</v>
      </c>
      <c r="AM123" s="32"/>
      <c r="AN123" s="32"/>
      <c r="AO123" s="32">
        <v>2.4</v>
      </c>
      <c r="AP123" s="32">
        <v>82</v>
      </c>
      <c r="AQ123" s="32">
        <v>13.97</v>
      </c>
      <c r="AR123" s="32"/>
      <c r="AS123" s="32"/>
      <c r="AT123" s="32">
        <v>0</v>
      </c>
      <c r="AU123" s="32">
        <v>292</v>
      </c>
      <c r="AV123" s="32">
        <v>44349</v>
      </c>
      <c r="AW123" s="32"/>
      <c r="AX123" s="32"/>
      <c r="AY123" s="32">
        <v>86.54</v>
      </c>
      <c r="AZ123" s="32">
        <v>2</v>
      </c>
      <c r="BA123" s="32">
        <v>3</v>
      </c>
      <c r="BB123" s="32">
        <v>0</v>
      </c>
      <c r="BC123" s="32">
        <v>0</v>
      </c>
      <c r="BD123" s="32">
        <v>0</v>
      </c>
      <c r="BE123" s="32">
        <v>26</v>
      </c>
      <c r="BF123" s="32">
        <v>0</v>
      </c>
      <c r="BG123" s="32">
        <v>4</v>
      </c>
      <c r="BH123" s="32">
        <v>3</v>
      </c>
      <c r="BI123" s="32">
        <v>7</v>
      </c>
      <c r="BJ123" s="32">
        <v>2</v>
      </c>
      <c r="BK123" s="32">
        <v>3</v>
      </c>
      <c r="BL123" s="32">
        <v>0</v>
      </c>
      <c r="BM123" s="32">
        <v>0</v>
      </c>
      <c r="BN123" s="32">
        <v>0</v>
      </c>
      <c r="BO123" s="32">
        <v>11.52</v>
      </c>
      <c r="BP123" s="32">
        <v>0</v>
      </c>
      <c r="BQ123" s="32">
        <v>0.77</v>
      </c>
      <c r="BR123" s="32">
        <v>3</v>
      </c>
      <c r="BS123" s="32">
        <v>4.01</v>
      </c>
      <c r="CH123" s="38" t="s">
        <v>160</v>
      </c>
      <c r="CI123" s="38" t="s">
        <v>533</v>
      </c>
      <c r="CJ123" s="38">
        <v>166</v>
      </c>
    </row>
    <row r="124" spans="1:88" s="1" customFormat="1" hidden="1">
      <c r="A124" s="41" t="s">
        <v>161</v>
      </c>
      <c r="B124" s="32">
        <v>12</v>
      </c>
      <c r="C124" s="32">
        <v>0</v>
      </c>
      <c r="D124" s="32">
        <v>0</v>
      </c>
      <c r="E124" s="32">
        <v>0</v>
      </c>
      <c r="F124" s="32">
        <v>0</v>
      </c>
      <c r="G124" s="32">
        <v>6</v>
      </c>
      <c r="H124" s="32">
        <v>0</v>
      </c>
      <c r="I124" s="32">
        <v>0</v>
      </c>
      <c r="J124" s="32">
        <v>0</v>
      </c>
      <c r="K124" s="32">
        <v>0</v>
      </c>
      <c r="L124" s="32">
        <v>23</v>
      </c>
      <c r="M124" s="32">
        <v>6</v>
      </c>
      <c r="N124" s="32">
        <v>0</v>
      </c>
      <c r="O124" s="32">
        <v>2</v>
      </c>
      <c r="P124" s="32">
        <v>0</v>
      </c>
      <c r="Q124" s="32">
        <v>49</v>
      </c>
      <c r="R124" s="32">
        <v>8</v>
      </c>
      <c r="S124" s="32">
        <v>0</v>
      </c>
      <c r="T124" s="32">
        <v>0</v>
      </c>
      <c r="U124" s="32">
        <v>0</v>
      </c>
      <c r="V124" s="32">
        <v>36</v>
      </c>
      <c r="W124" s="32">
        <v>22</v>
      </c>
      <c r="X124" s="32">
        <v>0</v>
      </c>
      <c r="Y124" s="32">
        <v>0</v>
      </c>
      <c r="Z124" s="32">
        <v>0</v>
      </c>
      <c r="AA124" s="32">
        <v>12</v>
      </c>
      <c r="AB124" s="32">
        <v>0</v>
      </c>
      <c r="AC124" s="32">
        <v>0</v>
      </c>
      <c r="AD124" s="32">
        <v>0</v>
      </c>
      <c r="AE124" s="32">
        <v>0</v>
      </c>
      <c r="AF124" s="32">
        <v>6</v>
      </c>
      <c r="AG124" s="32">
        <v>0</v>
      </c>
      <c r="AH124" s="32">
        <v>0</v>
      </c>
      <c r="AI124" s="32">
        <v>0</v>
      </c>
      <c r="AJ124" s="32">
        <v>0</v>
      </c>
      <c r="AK124" s="32">
        <v>23</v>
      </c>
      <c r="AL124" s="32">
        <v>3.9</v>
      </c>
      <c r="AM124" s="32">
        <v>0</v>
      </c>
      <c r="AN124" s="32">
        <v>0.28000000000000003</v>
      </c>
      <c r="AO124" s="32">
        <v>0</v>
      </c>
      <c r="AP124" s="32">
        <v>49</v>
      </c>
      <c r="AQ124" s="32">
        <v>4.5</v>
      </c>
      <c r="AR124" s="32">
        <v>0</v>
      </c>
      <c r="AS124" s="32">
        <v>0</v>
      </c>
      <c r="AT124" s="32">
        <v>0</v>
      </c>
      <c r="AU124" s="32">
        <v>36</v>
      </c>
      <c r="AV124" s="32">
        <v>10.3</v>
      </c>
      <c r="AW124" s="32">
        <v>0</v>
      </c>
      <c r="AX124" s="32">
        <v>0</v>
      </c>
      <c r="AY124" s="32">
        <v>0</v>
      </c>
      <c r="AZ124" s="32">
        <v>0</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CH124" s="38" t="s">
        <v>161</v>
      </c>
      <c r="CI124" s="38" t="s">
        <v>534</v>
      </c>
      <c r="CJ124" s="38"/>
    </row>
    <row r="125" spans="1:88" s="1" customFormat="1" hidden="1">
      <c r="A125" s="41" t="s">
        <v>162</v>
      </c>
      <c r="B125" s="32">
        <v>23</v>
      </c>
      <c r="C125" s="32">
        <v>1</v>
      </c>
      <c r="D125" s="32">
        <v>0</v>
      </c>
      <c r="E125" s="32">
        <v>0</v>
      </c>
      <c r="F125" s="32">
        <v>0</v>
      </c>
      <c r="G125" s="32">
        <v>36</v>
      </c>
      <c r="H125" s="32">
        <v>1</v>
      </c>
      <c r="I125" s="32">
        <v>0</v>
      </c>
      <c r="J125" s="32">
        <v>0</v>
      </c>
      <c r="K125" s="32">
        <v>0</v>
      </c>
      <c r="L125" s="32">
        <v>169</v>
      </c>
      <c r="M125" s="32">
        <v>54</v>
      </c>
      <c r="N125" s="32">
        <v>1</v>
      </c>
      <c r="O125" s="32">
        <v>3</v>
      </c>
      <c r="P125" s="32">
        <v>26</v>
      </c>
      <c r="Q125" s="32">
        <v>10</v>
      </c>
      <c r="R125" s="32">
        <v>0</v>
      </c>
      <c r="S125" s="32">
        <v>0</v>
      </c>
      <c r="T125" s="32">
        <v>0</v>
      </c>
      <c r="U125" s="32">
        <v>0</v>
      </c>
      <c r="V125" s="32">
        <v>222</v>
      </c>
      <c r="W125" s="32">
        <v>88</v>
      </c>
      <c r="X125" s="32">
        <v>1</v>
      </c>
      <c r="Y125" s="32">
        <v>21</v>
      </c>
      <c r="Z125" s="32">
        <v>63</v>
      </c>
      <c r="AA125" s="32">
        <v>23</v>
      </c>
      <c r="AB125" s="32">
        <v>0.5</v>
      </c>
      <c r="AC125" s="32">
        <v>0</v>
      </c>
      <c r="AD125" s="32">
        <v>0</v>
      </c>
      <c r="AE125" s="32">
        <v>0</v>
      </c>
      <c r="AF125" s="32">
        <v>36</v>
      </c>
      <c r="AG125" s="32">
        <v>0.6</v>
      </c>
      <c r="AH125" s="32">
        <v>0</v>
      </c>
      <c r="AI125" s="32">
        <v>0</v>
      </c>
      <c r="AJ125" s="32">
        <v>0</v>
      </c>
      <c r="AK125" s="32">
        <v>169</v>
      </c>
      <c r="AL125" s="32">
        <v>35.01</v>
      </c>
      <c r="AM125" s="32">
        <v>0.55000000000000004</v>
      </c>
      <c r="AN125" s="32">
        <v>0.59</v>
      </c>
      <c r="AO125" s="32">
        <v>6.18</v>
      </c>
      <c r="AP125" s="32">
        <v>10</v>
      </c>
      <c r="AQ125" s="32">
        <v>0</v>
      </c>
      <c r="AR125" s="32">
        <v>0</v>
      </c>
      <c r="AS125" s="32">
        <v>0</v>
      </c>
      <c r="AT125" s="32">
        <v>0</v>
      </c>
      <c r="AU125" s="32">
        <v>222</v>
      </c>
      <c r="AV125" s="32">
        <v>46.24</v>
      </c>
      <c r="AW125" s="32">
        <v>0.24</v>
      </c>
      <c r="AX125" s="32">
        <v>1.63</v>
      </c>
      <c r="AY125" s="32">
        <v>45.69</v>
      </c>
      <c r="AZ125" s="32">
        <v>0</v>
      </c>
      <c r="BA125" s="32"/>
      <c r="BB125" s="32">
        <v>0</v>
      </c>
      <c r="BC125" s="32"/>
      <c r="BD125" s="32">
        <v>84</v>
      </c>
      <c r="BE125" s="32">
        <v>109</v>
      </c>
      <c r="BF125" s="32">
        <v>0</v>
      </c>
      <c r="BG125" s="32"/>
      <c r="BH125" s="32">
        <v>84</v>
      </c>
      <c r="BI125" s="32">
        <v>84</v>
      </c>
      <c r="BJ125" s="32">
        <v>0</v>
      </c>
      <c r="BK125" s="32"/>
      <c r="BL125" s="32">
        <v>0</v>
      </c>
      <c r="BM125" s="32"/>
      <c r="BN125" s="32">
        <v>13.78</v>
      </c>
      <c r="BO125" s="32"/>
      <c r="BP125" s="32">
        <v>0</v>
      </c>
      <c r="BQ125" s="32"/>
      <c r="BR125" s="32">
        <v>16.62</v>
      </c>
      <c r="BS125" s="32"/>
      <c r="CH125" s="38" t="s">
        <v>162</v>
      </c>
      <c r="CI125" s="38" t="s">
        <v>535</v>
      </c>
      <c r="CJ125" s="38"/>
    </row>
    <row r="126" spans="1:88" s="1" customFormat="1" hidden="1">
      <c r="A126" s="41" t="s">
        <v>163</v>
      </c>
      <c r="B126" s="32" t="s">
        <v>93</v>
      </c>
      <c r="C126" s="32" t="s">
        <v>93</v>
      </c>
      <c r="D126" s="32" t="s">
        <v>93</v>
      </c>
      <c r="E126" s="32" t="s">
        <v>93</v>
      </c>
      <c r="F126" s="32" t="s">
        <v>93</v>
      </c>
      <c r="G126" s="32" t="s">
        <v>93</v>
      </c>
      <c r="H126" s="32" t="s">
        <v>93</v>
      </c>
      <c r="I126" s="32" t="s">
        <v>93</v>
      </c>
      <c r="J126" s="32" t="s">
        <v>93</v>
      </c>
      <c r="K126" s="32" t="s">
        <v>93</v>
      </c>
      <c r="L126" s="32" t="s">
        <v>93</v>
      </c>
      <c r="M126" s="32" t="s">
        <v>93</v>
      </c>
      <c r="N126" s="32" t="s">
        <v>93</v>
      </c>
      <c r="O126" s="32" t="s">
        <v>93</v>
      </c>
      <c r="P126" s="32" t="s">
        <v>93</v>
      </c>
      <c r="Q126" s="32" t="s">
        <v>93</v>
      </c>
      <c r="R126" s="32" t="s">
        <v>93</v>
      </c>
      <c r="S126" s="32" t="s">
        <v>93</v>
      </c>
      <c r="T126" s="32" t="s">
        <v>93</v>
      </c>
      <c r="U126" s="32" t="s">
        <v>93</v>
      </c>
      <c r="V126" s="32" t="s">
        <v>93</v>
      </c>
      <c r="W126" s="32" t="s">
        <v>93</v>
      </c>
      <c r="X126" s="32" t="s">
        <v>93</v>
      </c>
      <c r="Y126" s="32" t="s">
        <v>93</v>
      </c>
      <c r="Z126" s="32" t="s">
        <v>93</v>
      </c>
      <c r="AA126" s="32" t="s">
        <v>93</v>
      </c>
      <c r="AB126" s="32" t="s">
        <v>93</v>
      </c>
      <c r="AC126" s="32" t="s">
        <v>93</v>
      </c>
      <c r="AD126" s="32" t="s">
        <v>93</v>
      </c>
      <c r="AE126" s="32" t="s">
        <v>93</v>
      </c>
      <c r="AF126" s="32" t="s">
        <v>93</v>
      </c>
      <c r="AG126" s="32" t="s">
        <v>93</v>
      </c>
      <c r="AH126" s="32" t="s">
        <v>93</v>
      </c>
      <c r="AI126" s="32" t="s">
        <v>93</v>
      </c>
      <c r="AJ126" s="32" t="s">
        <v>93</v>
      </c>
      <c r="AK126" s="32" t="s">
        <v>93</v>
      </c>
      <c r="AL126" s="32" t="s">
        <v>93</v>
      </c>
      <c r="AM126" s="32" t="s">
        <v>93</v>
      </c>
      <c r="AN126" s="32" t="s">
        <v>93</v>
      </c>
      <c r="AO126" s="32" t="s">
        <v>93</v>
      </c>
      <c r="AP126" s="32" t="s">
        <v>93</v>
      </c>
      <c r="AQ126" s="32" t="s">
        <v>93</v>
      </c>
      <c r="AR126" s="32" t="s">
        <v>93</v>
      </c>
      <c r="AS126" s="32" t="s">
        <v>93</v>
      </c>
      <c r="AT126" s="32" t="s">
        <v>93</v>
      </c>
      <c r="AU126" s="32" t="s">
        <v>93</v>
      </c>
      <c r="AV126" s="32" t="s">
        <v>93</v>
      </c>
      <c r="AW126" s="32" t="s">
        <v>93</v>
      </c>
      <c r="AX126" s="32" t="s">
        <v>93</v>
      </c>
      <c r="AY126" s="32" t="s">
        <v>93</v>
      </c>
      <c r="AZ126" s="32" t="s">
        <v>93</v>
      </c>
      <c r="BA126" s="32" t="s">
        <v>93</v>
      </c>
      <c r="BB126" s="32" t="s">
        <v>93</v>
      </c>
      <c r="BC126" s="32" t="s">
        <v>93</v>
      </c>
      <c r="BD126" s="32" t="s">
        <v>93</v>
      </c>
      <c r="BE126" s="32" t="s">
        <v>93</v>
      </c>
      <c r="BF126" s="32" t="s">
        <v>93</v>
      </c>
      <c r="BG126" s="32" t="s">
        <v>93</v>
      </c>
      <c r="BH126" s="32" t="s">
        <v>93</v>
      </c>
      <c r="BI126" s="32" t="s">
        <v>93</v>
      </c>
      <c r="BJ126" s="32" t="s">
        <v>93</v>
      </c>
      <c r="BK126" s="32" t="s">
        <v>93</v>
      </c>
      <c r="BL126" s="32" t="s">
        <v>93</v>
      </c>
      <c r="BM126" s="32" t="s">
        <v>93</v>
      </c>
      <c r="BN126" s="32" t="s">
        <v>93</v>
      </c>
      <c r="BO126" s="32" t="s">
        <v>93</v>
      </c>
      <c r="BP126" s="32" t="s">
        <v>93</v>
      </c>
      <c r="BQ126" s="32" t="s">
        <v>93</v>
      </c>
      <c r="BR126" s="32" t="s">
        <v>93</v>
      </c>
      <c r="BS126" s="32"/>
      <c r="BT126" s="1" t="s">
        <v>94</v>
      </c>
      <c r="CH126" s="38" t="s">
        <v>163</v>
      </c>
      <c r="CI126" s="38"/>
      <c r="CJ126" s="38"/>
    </row>
    <row r="127" spans="1:88" s="1" customFormat="1" hidden="1">
      <c r="A127" s="41" t="s">
        <v>164</v>
      </c>
      <c r="B127" s="32" t="s">
        <v>93</v>
      </c>
      <c r="C127" s="32" t="s">
        <v>93</v>
      </c>
      <c r="D127" s="32" t="s">
        <v>93</v>
      </c>
      <c r="E127" s="32" t="s">
        <v>93</v>
      </c>
      <c r="F127" s="32" t="s">
        <v>93</v>
      </c>
      <c r="G127" s="32" t="s">
        <v>93</v>
      </c>
      <c r="H127" s="32" t="s">
        <v>93</v>
      </c>
      <c r="I127" s="32" t="s">
        <v>93</v>
      </c>
      <c r="J127" s="32" t="s">
        <v>93</v>
      </c>
      <c r="K127" s="32" t="s">
        <v>93</v>
      </c>
      <c r="L127" s="32" t="s">
        <v>93</v>
      </c>
      <c r="M127" s="32" t="s">
        <v>93</v>
      </c>
      <c r="N127" s="32" t="s">
        <v>93</v>
      </c>
      <c r="O127" s="32" t="s">
        <v>93</v>
      </c>
      <c r="P127" s="32" t="s">
        <v>93</v>
      </c>
      <c r="Q127" s="32" t="s">
        <v>93</v>
      </c>
      <c r="R127" s="32" t="s">
        <v>93</v>
      </c>
      <c r="S127" s="32" t="s">
        <v>93</v>
      </c>
      <c r="T127" s="32" t="s">
        <v>93</v>
      </c>
      <c r="U127" s="32" t="s">
        <v>93</v>
      </c>
      <c r="V127" s="32" t="s">
        <v>93</v>
      </c>
      <c r="W127" s="32" t="s">
        <v>93</v>
      </c>
      <c r="X127" s="32" t="s">
        <v>93</v>
      </c>
      <c r="Y127" s="32" t="s">
        <v>93</v>
      </c>
      <c r="Z127" s="32" t="s">
        <v>93</v>
      </c>
      <c r="AA127" s="32" t="s">
        <v>93</v>
      </c>
      <c r="AB127" s="32" t="s">
        <v>93</v>
      </c>
      <c r="AC127" s="32" t="s">
        <v>93</v>
      </c>
      <c r="AD127" s="32" t="s">
        <v>93</v>
      </c>
      <c r="AE127" s="32" t="s">
        <v>93</v>
      </c>
      <c r="AF127" s="32" t="s">
        <v>93</v>
      </c>
      <c r="AG127" s="32" t="s">
        <v>93</v>
      </c>
      <c r="AH127" s="32" t="s">
        <v>93</v>
      </c>
      <c r="AI127" s="32" t="s">
        <v>93</v>
      </c>
      <c r="AJ127" s="32" t="s">
        <v>93</v>
      </c>
      <c r="AK127" s="32" t="s">
        <v>93</v>
      </c>
      <c r="AL127" s="32" t="s">
        <v>93</v>
      </c>
      <c r="AM127" s="32" t="s">
        <v>93</v>
      </c>
      <c r="AN127" s="32" t="s">
        <v>93</v>
      </c>
      <c r="AO127" s="32" t="s">
        <v>93</v>
      </c>
      <c r="AP127" s="32" t="s">
        <v>93</v>
      </c>
      <c r="AQ127" s="32" t="s">
        <v>93</v>
      </c>
      <c r="AR127" s="32" t="s">
        <v>93</v>
      </c>
      <c r="AS127" s="32" t="s">
        <v>93</v>
      </c>
      <c r="AT127" s="32" t="s">
        <v>93</v>
      </c>
      <c r="AU127" s="32" t="s">
        <v>93</v>
      </c>
      <c r="AV127" s="32" t="s">
        <v>93</v>
      </c>
      <c r="AW127" s="32" t="s">
        <v>93</v>
      </c>
      <c r="AX127" s="32" t="s">
        <v>93</v>
      </c>
      <c r="AY127" s="32" t="s">
        <v>93</v>
      </c>
      <c r="AZ127" s="32" t="s">
        <v>93</v>
      </c>
      <c r="BA127" s="32" t="s">
        <v>93</v>
      </c>
      <c r="BB127" s="32" t="s">
        <v>93</v>
      </c>
      <c r="BC127" s="32" t="s">
        <v>93</v>
      </c>
      <c r="BD127" s="32" t="s">
        <v>93</v>
      </c>
      <c r="BE127" s="32" t="s">
        <v>93</v>
      </c>
      <c r="BF127" s="32" t="s">
        <v>93</v>
      </c>
      <c r="BG127" s="32" t="s">
        <v>93</v>
      </c>
      <c r="BH127" s="32" t="s">
        <v>93</v>
      </c>
      <c r="BI127" s="32" t="s">
        <v>93</v>
      </c>
      <c r="BJ127" s="32" t="s">
        <v>93</v>
      </c>
      <c r="BK127" s="32" t="s">
        <v>93</v>
      </c>
      <c r="BL127" s="32" t="s">
        <v>93</v>
      </c>
      <c r="BM127" s="32" t="s">
        <v>93</v>
      </c>
      <c r="BN127" s="32" t="s">
        <v>93</v>
      </c>
      <c r="BO127" s="32" t="s">
        <v>93</v>
      </c>
      <c r="BP127" s="32" t="s">
        <v>93</v>
      </c>
      <c r="BQ127" s="32" t="s">
        <v>93</v>
      </c>
      <c r="BR127" s="32" t="s">
        <v>93</v>
      </c>
      <c r="BS127" s="32"/>
      <c r="BT127" s="1" t="s">
        <v>94</v>
      </c>
      <c r="CH127" s="38" t="s">
        <v>164</v>
      </c>
      <c r="CI127" s="38" t="s">
        <v>536</v>
      </c>
      <c r="CJ127" s="38">
        <v>177</v>
      </c>
    </row>
    <row r="128" spans="1:88" s="1" customFormat="1" hidden="1">
      <c r="A128" s="41" t="s">
        <v>165</v>
      </c>
      <c r="B128" s="32">
        <v>33</v>
      </c>
      <c r="C128" s="32">
        <v>3</v>
      </c>
      <c r="D128" s="32">
        <v>0</v>
      </c>
      <c r="E128" s="32">
        <v>0</v>
      </c>
      <c r="F128" s="32">
        <v>0</v>
      </c>
      <c r="G128" s="32">
        <v>19</v>
      </c>
      <c r="H128" s="32">
        <v>3</v>
      </c>
      <c r="I128" s="32">
        <v>0</v>
      </c>
      <c r="J128" s="32">
        <v>0</v>
      </c>
      <c r="K128" s="32">
        <v>0</v>
      </c>
      <c r="L128" s="32">
        <v>143</v>
      </c>
      <c r="M128" s="32">
        <v>73</v>
      </c>
      <c r="N128" s="32">
        <v>0</v>
      </c>
      <c r="O128" s="32">
        <v>103</v>
      </c>
      <c r="P128" s="32">
        <v>0</v>
      </c>
      <c r="Q128" s="32">
        <v>50</v>
      </c>
      <c r="R128" s="32">
        <v>17</v>
      </c>
      <c r="S128" s="32">
        <v>0</v>
      </c>
      <c r="T128" s="32">
        <v>0</v>
      </c>
      <c r="U128" s="32">
        <v>19</v>
      </c>
      <c r="V128" s="32">
        <v>116</v>
      </c>
      <c r="W128" s="32">
        <v>49</v>
      </c>
      <c r="X128" s="32">
        <v>0</v>
      </c>
      <c r="Y128" s="32">
        <v>0</v>
      </c>
      <c r="Z128" s="32">
        <v>121</v>
      </c>
      <c r="AA128" s="32">
        <v>33</v>
      </c>
      <c r="AB128" s="32">
        <v>1.89</v>
      </c>
      <c r="AC128" s="32">
        <v>0</v>
      </c>
      <c r="AD128" s="32">
        <v>0</v>
      </c>
      <c r="AE128" s="32">
        <v>0</v>
      </c>
      <c r="AF128" s="32">
        <v>19</v>
      </c>
      <c r="AG128" s="32">
        <v>1.68</v>
      </c>
      <c r="AH128" s="32">
        <v>0</v>
      </c>
      <c r="AI128" s="32">
        <v>0</v>
      </c>
      <c r="AJ128" s="32">
        <v>0</v>
      </c>
      <c r="AK128" s="32">
        <v>143</v>
      </c>
      <c r="AL128" s="32">
        <v>43.36</v>
      </c>
      <c r="AM128" s="32">
        <v>0</v>
      </c>
      <c r="AN128" s="32">
        <v>0</v>
      </c>
      <c r="AO128" s="32">
        <v>0</v>
      </c>
      <c r="AP128" s="32">
        <v>50</v>
      </c>
      <c r="AQ128" s="32">
        <v>12.2</v>
      </c>
      <c r="AR128" s="32">
        <v>0</v>
      </c>
      <c r="AS128" s="32">
        <v>0</v>
      </c>
      <c r="AT128" s="32">
        <v>13.48</v>
      </c>
      <c r="AU128" s="32">
        <v>116</v>
      </c>
      <c r="AV128" s="32">
        <v>29.14</v>
      </c>
      <c r="AW128" s="32">
        <v>0</v>
      </c>
      <c r="AX128" s="32">
        <v>0</v>
      </c>
      <c r="AY128" s="32">
        <v>60</v>
      </c>
      <c r="AZ128" s="32">
        <v>1</v>
      </c>
      <c r="BA128" s="32">
        <v>1</v>
      </c>
      <c r="BB128" s="32">
        <v>0</v>
      </c>
      <c r="BC128" s="32">
        <v>0</v>
      </c>
      <c r="BD128" s="32">
        <v>0</v>
      </c>
      <c r="BE128" s="32">
        <v>7</v>
      </c>
      <c r="BF128" s="32">
        <v>0</v>
      </c>
      <c r="BG128" s="32">
        <v>6</v>
      </c>
      <c r="BH128" s="32">
        <v>0</v>
      </c>
      <c r="BI128" s="32">
        <v>0</v>
      </c>
      <c r="BJ128" s="32">
        <v>1</v>
      </c>
      <c r="BK128" s="32">
        <v>1</v>
      </c>
      <c r="BL128" s="32">
        <v>0</v>
      </c>
      <c r="BM128" s="32">
        <v>0</v>
      </c>
      <c r="BN128" s="32">
        <v>0</v>
      </c>
      <c r="BO128" s="32">
        <v>5</v>
      </c>
      <c r="BP128" s="32">
        <v>0</v>
      </c>
      <c r="BQ128" s="32">
        <v>4</v>
      </c>
      <c r="BR128" s="32">
        <v>0</v>
      </c>
      <c r="BS128" s="32">
        <v>0</v>
      </c>
      <c r="CH128" s="38" t="s">
        <v>165</v>
      </c>
      <c r="CI128" s="38" t="s">
        <v>498</v>
      </c>
      <c r="CJ128" s="38"/>
    </row>
    <row r="129" spans="1:88" s="1" customFormat="1" hidden="1">
      <c r="A129" s="41" t="s">
        <v>166</v>
      </c>
      <c r="B129" s="32">
        <v>13</v>
      </c>
      <c r="C129" s="32"/>
      <c r="D129" s="32"/>
      <c r="E129" s="32"/>
      <c r="F129" s="32"/>
      <c r="G129" s="32">
        <v>19</v>
      </c>
      <c r="H129" s="32">
        <v>1</v>
      </c>
      <c r="I129" s="32"/>
      <c r="J129" s="32"/>
      <c r="K129" s="32"/>
      <c r="L129" s="32">
        <v>87</v>
      </c>
      <c r="M129" s="32">
        <v>56</v>
      </c>
      <c r="N129" s="32">
        <v>10</v>
      </c>
      <c r="O129" s="32">
        <v>141</v>
      </c>
      <c r="P129" s="32"/>
      <c r="Q129" s="32">
        <v>7</v>
      </c>
      <c r="R129" s="32">
        <v>2</v>
      </c>
      <c r="S129" s="32"/>
      <c r="T129" s="32">
        <v>9</v>
      </c>
      <c r="U129" s="32"/>
      <c r="V129" s="32">
        <v>98</v>
      </c>
      <c r="W129" s="32">
        <v>20</v>
      </c>
      <c r="X129" s="32"/>
      <c r="Y129" s="32">
        <v>80</v>
      </c>
      <c r="Z129" s="32">
        <v>18</v>
      </c>
      <c r="AA129" s="32">
        <v>13</v>
      </c>
      <c r="AB129" s="32"/>
      <c r="AC129" s="32"/>
      <c r="AD129" s="32"/>
      <c r="AE129" s="32"/>
      <c r="AF129" s="32">
        <v>19</v>
      </c>
      <c r="AG129" s="32">
        <v>0.6</v>
      </c>
      <c r="AH129" s="32"/>
      <c r="AI129" s="32"/>
      <c r="AJ129" s="32"/>
      <c r="AK129" s="32">
        <v>87</v>
      </c>
      <c r="AL129" s="32">
        <v>31.4</v>
      </c>
      <c r="AM129" s="32"/>
      <c r="AN129" s="32">
        <v>18</v>
      </c>
      <c r="AO129" s="32"/>
      <c r="AP129" s="32">
        <v>7</v>
      </c>
      <c r="AQ129" s="32">
        <v>1</v>
      </c>
      <c r="AR129" s="32">
        <v>4</v>
      </c>
      <c r="AS129" s="32"/>
      <c r="AT129" s="32"/>
      <c r="AU129" s="32">
        <v>98</v>
      </c>
      <c r="AV129" s="32">
        <v>11.8</v>
      </c>
      <c r="AW129" s="32">
        <v>4</v>
      </c>
      <c r="AX129" s="32">
        <v>10</v>
      </c>
      <c r="AY129" s="32">
        <v>10.7</v>
      </c>
      <c r="AZ129" s="32"/>
      <c r="BA129" s="32">
        <v>1</v>
      </c>
      <c r="BB129" s="32"/>
      <c r="BC129" s="32"/>
      <c r="BD129" s="32">
        <v>7</v>
      </c>
      <c r="BE129" s="32">
        <v>27</v>
      </c>
      <c r="BF129" s="32"/>
      <c r="BG129" s="32"/>
      <c r="BH129" s="32">
        <v>22</v>
      </c>
      <c r="BI129" s="32">
        <v>80</v>
      </c>
      <c r="BJ129" s="32"/>
      <c r="BK129" s="32"/>
      <c r="BL129" s="32"/>
      <c r="BM129" s="32"/>
      <c r="BN129" s="32"/>
      <c r="BO129" s="32"/>
      <c r="BP129" s="32"/>
      <c r="BQ129" s="32"/>
      <c r="BR129" s="32"/>
      <c r="BS129" s="32"/>
      <c r="CH129" s="38" t="s">
        <v>166</v>
      </c>
      <c r="CI129" s="38" t="s">
        <v>498</v>
      </c>
      <c r="CJ129" s="38">
        <v>81</v>
      </c>
    </row>
    <row r="130" spans="1:88" s="1" customFormat="1" hidden="1">
      <c r="A130" s="41" t="s">
        <v>167</v>
      </c>
      <c r="B130" s="32">
        <v>20</v>
      </c>
      <c r="C130" s="32">
        <v>4</v>
      </c>
      <c r="D130" s="32">
        <v>0</v>
      </c>
      <c r="E130" s="32">
        <v>0</v>
      </c>
      <c r="F130" s="32">
        <v>0</v>
      </c>
      <c r="G130" s="32">
        <v>27</v>
      </c>
      <c r="H130" s="32">
        <v>4</v>
      </c>
      <c r="I130" s="32">
        <v>0</v>
      </c>
      <c r="J130" s="32">
        <v>0</v>
      </c>
      <c r="K130" s="32">
        <v>0</v>
      </c>
      <c r="L130" s="32">
        <v>101</v>
      </c>
      <c r="M130" s="32">
        <v>36</v>
      </c>
      <c r="N130" s="32">
        <v>0</v>
      </c>
      <c r="O130" s="32">
        <v>31</v>
      </c>
      <c r="P130" s="32">
        <v>1</v>
      </c>
      <c r="Q130" s="32">
        <v>11</v>
      </c>
      <c r="R130" s="32">
        <v>9</v>
      </c>
      <c r="S130" s="32">
        <v>0</v>
      </c>
      <c r="T130" s="32">
        <v>4</v>
      </c>
      <c r="U130" s="32">
        <v>6</v>
      </c>
      <c r="V130" s="32">
        <v>131</v>
      </c>
      <c r="W130" s="32">
        <v>37</v>
      </c>
      <c r="X130" s="32">
        <v>0</v>
      </c>
      <c r="Y130" s="32">
        <v>0</v>
      </c>
      <c r="Z130" s="32">
        <v>102</v>
      </c>
      <c r="AA130" s="32">
        <v>20</v>
      </c>
      <c r="AB130" s="32">
        <v>3.2</v>
      </c>
      <c r="AC130" s="32">
        <v>0</v>
      </c>
      <c r="AD130" s="32">
        <v>0</v>
      </c>
      <c r="AE130" s="32">
        <v>0</v>
      </c>
      <c r="AF130" s="32">
        <v>27</v>
      </c>
      <c r="AG130" s="32">
        <v>2.2999999999999998</v>
      </c>
      <c r="AH130" s="32">
        <v>0</v>
      </c>
      <c r="AI130" s="32">
        <v>0</v>
      </c>
      <c r="AJ130" s="32">
        <v>0</v>
      </c>
      <c r="AK130" s="32">
        <v>101</v>
      </c>
      <c r="AL130" s="32">
        <v>19.899999999999999</v>
      </c>
      <c r="AM130" s="32">
        <v>0</v>
      </c>
      <c r="AN130" s="32">
        <v>8.6999999999999993</v>
      </c>
      <c r="AO130" s="32">
        <v>0.67</v>
      </c>
      <c r="AP130" s="32">
        <v>11</v>
      </c>
      <c r="AQ130" s="32">
        <v>5.4</v>
      </c>
      <c r="AR130" s="32">
        <v>0</v>
      </c>
      <c r="AS130" s="32">
        <v>1.2</v>
      </c>
      <c r="AT130" s="32">
        <v>2.5</v>
      </c>
      <c r="AU130" s="32">
        <v>131</v>
      </c>
      <c r="AV130" s="32">
        <v>23.9</v>
      </c>
      <c r="AW130" s="32">
        <v>0</v>
      </c>
      <c r="AX130" s="32">
        <v>0</v>
      </c>
      <c r="AY130" s="32">
        <v>69</v>
      </c>
      <c r="AZ130" s="32">
        <v>0</v>
      </c>
      <c r="BA130" s="32">
        <v>0</v>
      </c>
      <c r="BB130" s="32">
        <v>0</v>
      </c>
      <c r="BC130" s="32">
        <v>0</v>
      </c>
      <c r="BD130" s="32">
        <v>6</v>
      </c>
      <c r="BE130" s="32">
        <v>16</v>
      </c>
      <c r="BF130" s="32">
        <v>0</v>
      </c>
      <c r="BG130" s="32">
        <v>0</v>
      </c>
      <c r="BH130" s="32">
        <v>0</v>
      </c>
      <c r="BI130" s="32">
        <v>0</v>
      </c>
      <c r="BJ130" s="32">
        <v>0</v>
      </c>
      <c r="BK130" s="32">
        <v>0</v>
      </c>
      <c r="BL130" s="32">
        <v>0</v>
      </c>
      <c r="BM130" s="32">
        <v>0</v>
      </c>
      <c r="BN130" s="32">
        <v>6</v>
      </c>
      <c r="BO130" s="32">
        <v>16</v>
      </c>
      <c r="BP130" s="32">
        <v>0</v>
      </c>
      <c r="BQ130" s="32">
        <v>0</v>
      </c>
      <c r="BR130" s="32">
        <v>0</v>
      </c>
      <c r="BS130" s="32">
        <v>0</v>
      </c>
      <c r="CH130" s="38" t="s">
        <v>167</v>
      </c>
      <c r="CI130" s="38" t="s">
        <v>537</v>
      </c>
      <c r="CJ130" s="38">
        <v>47</v>
      </c>
    </row>
    <row r="131" spans="1:88" s="1" customFormat="1" hidden="1">
      <c r="A131" s="41" t="s">
        <v>168</v>
      </c>
      <c r="B131" s="32">
        <v>62</v>
      </c>
      <c r="C131" s="32">
        <v>3</v>
      </c>
      <c r="D131" s="32">
        <v>0</v>
      </c>
      <c r="E131" s="32">
        <v>0</v>
      </c>
      <c r="F131" s="32">
        <v>0</v>
      </c>
      <c r="G131" s="32">
        <v>2</v>
      </c>
      <c r="H131" s="32">
        <v>0</v>
      </c>
      <c r="I131" s="32">
        <v>0</v>
      </c>
      <c r="J131" s="32">
        <v>0</v>
      </c>
      <c r="K131" s="32">
        <v>0</v>
      </c>
      <c r="L131" s="32">
        <v>87</v>
      </c>
      <c r="M131" s="32">
        <v>55</v>
      </c>
      <c r="N131" s="32">
        <v>0</v>
      </c>
      <c r="O131" s="32">
        <v>0</v>
      </c>
      <c r="P131" s="32">
        <v>7</v>
      </c>
      <c r="Q131" s="32">
        <v>1</v>
      </c>
      <c r="R131" s="32">
        <v>5</v>
      </c>
      <c r="S131" s="32">
        <v>0</v>
      </c>
      <c r="T131" s="32">
        <v>0</v>
      </c>
      <c r="U131" s="32">
        <v>4</v>
      </c>
      <c r="V131" s="32">
        <v>150</v>
      </c>
      <c r="W131" s="32">
        <v>44</v>
      </c>
      <c r="X131" s="32">
        <v>0</v>
      </c>
      <c r="Y131" s="32">
        <v>0</v>
      </c>
      <c r="Z131" s="32">
        <v>143</v>
      </c>
      <c r="AA131" s="32">
        <v>62</v>
      </c>
      <c r="AB131" s="32">
        <v>2.4300000000000002</v>
      </c>
      <c r="AC131" s="32">
        <v>0</v>
      </c>
      <c r="AD131" s="32">
        <v>0</v>
      </c>
      <c r="AE131" s="32">
        <v>0</v>
      </c>
      <c r="AF131" s="32">
        <v>2</v>
      </c>
      <c r="AG131" s="32">
        <v>0</v>
      </c>
      <c r="AH131" s="32">
        <v>0</v>
      </c>
      <c r="AI131" s="32">
        <v>0</v>
      </c>
      <c r="AJ131" s="32">
        <v>0</v>
      </c>
      <c r="AK131" s="32">
        <v>87</v>
      </c>
      <c r="AL131" s="32">
        <v>29.2</v>
      </c>
      <c r="AM131" s="32">
        <v>0</v>
      </c>
      <c r="AN131" s="32">
        <v>0</v>
      </c>
      <c r="AO131" s="32">
        <v>3.5</v>
      </c>
      <c r="AP131" s="32">
        <v>1</v>
      </c>
      <c r="AQ131" s="32">
        <v>3.57</v>
      </c>
      <c r="AR131" s="32">
        <v>0</v>
      </c>
      <c r="AS131" s="32">
        <v>0</v>
      </c>
      <c r="AT131" s="32">
        <v>2.84</v>
      </c>
      <c r="AU131" s="32">
        <v>150</v>
      </c>
      <c r="AV131" s="32">
        <v>26.57</v>
      </c>
      <c r="AW131" s="32">
        <v>0</v>
      </c>
      <c r="AX131" s="32">
        <v>0</v>
      </c>
      <c r="AY131" s="32">
        <v>78.77</v>
      </c>
      <c r="AZ131" s="32"/>
      <c r="BA131" s="32"/>
      <c r="BB131" s="32"/>
      <c r="BC131" s="32"/>
      <c r="BD131" s="32"/>
      <c r="BE131" s="32"/>
      <c r="BF131" s="32"/>
      <c r="BG131" s="32"/>
      <c r="BH131" s="32"/>
      <c r="BI131" s="32"/>
      <c r="BJ131" s="32"/>
      <c r="BK131" s="32"/>
      <c r="BL131" s="32"/>
      <c r="BM131" s="32"/>
      <c r="BN131" s="32"/>
      <c r="BO131" s="32"/>
      <c r="BP131" s="32"/>
      <c r="BQ131" s="32"/>
      <c r="BR131" s="32"/>
      <c r="BS131" s="32"/>
      <c r="CH131" s="38" t="s">
        <v>168</v>
      </c>
      <c r="CI131" s="38" t="s">
        <v>498</v>
      </c>
      <c r="CJ131" s="38"/>
    </row>
    <row r="132" spans="1:88" s="1" customFormat="1" hidden="1">
      <c r="A132" s="41" t="s">
        <v>169</v>
      </c>
      <c r="B132" s="32">
        <v>26</v>
      </c>
      <c r="C132" s="32">
        <v>1</v>
      </c>
      <c r="D132" s="32">
        <v>0</v>
      </c>
      <c r="E132" s="32">
        <v>0</v>
      </c>
      <c r="F132" s="32">
        <v>0</v>
      </c>
      <c r="G132" s="32">
        <v>12</v>
      </c>
      <c r="H132" s="32">
        <v>0</v>
      </c>
      <c r="I132" s="32">
        <v>0</v>
      </c>
      <c r="J132" s="32">
        <v>0</v>
      </c>
      <c r="K132" s="32">
        <v>0</v>
      </c>
      <c r="L132" s="32">
        <v>42</v>
      </c>
      <c r="M132" s="32">
        <v>37</v>
      </c>
      <c r="N132" s="32">
        <v>0</v>
      </c>
      <c r="O132" s="32">
        <v>62</v>
      </c>
      <c r="P132" s="32">
        <v>0</v>
      </c>
      <c r="Q132" s="32">
        <v>14</v>
      </c>
      <c r="R132" s="32">
        <v>8</v>
      </c>
      <c r="S132" s="32">
        <v>0</v>
      </c>
      <c r="T132" s="32"/>
      <c r="U132" s="32">
        <v>25</v>
      </c>
      <c r="V132" s="32">
        <v>58</v>
      </c>
      <c r="W132" s="32">
        <v>27</v>
      </c>
      <c r="X132" s="32">
        <v>0</v>
      </c>
      <c r="Y132" s="32">
        <v>14</v>
      </c>
      <c r="Z132" s="32">
        <v>12</v>
      </c>
      <c r="AA132" s="32">
        <v>26</v>
      </c>
      <c r="AB132" s="32">
        <v>0.61</v>
      </c>
      <c r="AC132" s="32">
        <v>0</v>
      </c>
      <c r="AD132" s="32">
        <v>0</v>
      </c>
      <c r="AE132" s="32">
        <v>0</v>
      </c>
      <c r="AF132" s="32">
        <v>11</v>
      </c>
      <c r="AG132" s="32">
        <v>0.81</v>
      </c>
      <c r="AH132" s="32">
        <v>0</v>
      </c>
      <c r="AI132" s="32">
        <v>0</v>
      </c>
      <c r="AJ132" s="32">
        <v>0</v>
      </c>
      <c r="AK132" s="32">
        <v>42</v>
      </c>
      <c r="AL132" s="32">
        <v>20.65</v>
      </c>
      <c r="AM132" s="32">
        <v>0</v>
      </c>
      <c r="AN132" s="32">
        <v>13.4</v>
      </c>
      <c r="AO132" s="32">
        <v>0</v>
      </c>
      <c r="AP132" s="32">
        <v>14</v>
      </c>
      <c r="AQ132" s="32">
        <v>4.25</v>
      </c>
      <c r="AR132" s="32">
        <v>0</v>
      </c>
      <c r="AS132" s="32">
        <v>9.31</v>
      </c>
      <c r="AT132" s="32">
        <v>5.25</v>
      </c>
      <c r="AU132" s="32">
        <v>58</v>
      </c>
      <c r="AV132" s="32">
        <v>15.09</v>
      </c>
      <c r="AW132" s="32">
        <v>0</v>
      </c>
      <c r="AX132" s="32">
        <v>1.38</v>
      </c>
      <c r="AY132" s="32">
        <v>7.28</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CH132" s="38" t="s">
        <v>169</v>
      </c>
      <c r="CI132" s="38" t="s">
        <v>498</v>
      </c>
      <c r="CJ132" s="38"/>
    </row>
    <row r="133" spans="1:88" s="1" customFormat="1" hidden="1">
      <c r="A133" s="41" t="s">
        <v>170</v>
      </c>
      <c r="B133" s="32">
        <v>25</v>
      </c>
      <c r="C133" s="32">
        <v>3</v>
      </c>
      <c r="D133" s="32">
        <v>0</v>
      </c>
      <c r="E133" s="32">
        <v>0</v>
      </c>
      <c r="F133" s="32">
        <v>0</v>
      </c>
      <c r="G133" s="32">
        <v>11</v>
      </c>
      <c r="H133" s="32">
        <v>1</v>
      </c>
      <c r="I133" s="32">
        <v>0</v>
      </c>
      <c r="J133" s="32">
        <v>0</v>
      </c>
      <c r="K133" s="32">
        <v>0</v>
      </c>
      <c r="L133" s="32">
        <v>38</v>
      </c>
      <c r="M133" s="32">
        <v>39</v>
      </c>
      <c r="N133" s="32">
        <v>0</v>
      </c>
      <c r="O133" s="32">
        <v>240</v>
      </c>
      <c r="P133" s="32">
        <v>1</v>
      </c>
      <c r="Q133" s="32">
        <v>8</v>
      </c>
      <c r="R133" s="32">
        <v>4</v>
      </c>
      <c r="S133" s="32">
        <v>0</v>
      </c>
      <c r="T133" s="32">
        <v>27</v>
      </c>
      <c r="U133" s="32">
        <v>0</v>
      </c>
      <c r="V133" s="32">
        <v>59</v>
      </c>
      <c r="W133" s="32">
        <v>13</v>
      </c>
      <c r="X133" s="32">
        <v>0</v>
      </c>
      <c r="Y133" s="32">
        <v>89</v>
      </c>
      <c r="Z133" s="32">
        <v>20</v>
      </c>
      <c r="AA133" s="32">
        <v>25</v>
      </c>
      <c r="AB133" s="32">
        <v>1.9</v>
      </c>
      <c r="AC133" s="32">
        <v>0</v>
      </c>
      <c r="AD133" s="32">
        <v>0</v>
      </c>
      <c r="AE133" s="32">
        <v>0</v>
      </c>
      <c r="AF133" s="32">
        <v>11</v>
      </c>
      <c r="AG133" s="32">
        <v>0.8</v>
      </c>
      <c r="AH133" s="32">
        <v>0</v>
      </c>
      <c r="AI133" s="32">
        <v>0</v>
      </c>
      <c r="AJ133" s="32">
        <v>0</v>
      </c>
      <c r="AK133" s="32">
        <v>38</v>
      </c>
      <c r="AL133" s="32">
        <v>23.93</v>
      </c>
      <c r="AM133" s="32">
        <v>0</v>
      </c>
      <c r="AN133" s="32">
        <v>0</v>
      </c>
      <c r="AO133" s="32">
        <v>0.76</v>
      </c>
      <c r="AP133" s="32">
        <v>8</v>
      </c>
      <c r="AQ133" s="32">
        <v>2.1</v>
      </c>
      <c r="AR133" s="32">
        <v>0</v>
      </c>
      <c r="AS133" s="32">
        <v>0</v>
      </c>
      <c r="AT133" s="32">
        <v>0</v>
      </c>
      <c r="AU133" s="32">
        <v>59</v>
      </c>
      <c r="AV133" s="32">
        <v>8.52</v>
      </c>
      <c r="AW133" s="32">
        <v>0</v>
      </c>
      <c r="AX133" s="32">
        <v>0</v>
      </c>
      <c r="AY133" s="32">
        <v>11.14</v>
      </c>
      <c r="AZ133" s="32">
        <v>0</v>
      </c>
      <c r="BA133" s="32">
        <v>0</v>
      </c>
      <c r="BB133" s="32">
        <v>0</v>
      </c>
      <c r="BC133" s="32">
        <v>0</v>
      </c>
      <c r="BD133" s="32">
        <v>0</v>
      </c>
      <c r="BE133" s="32">
        <v>10</v>
      </c>
      <c r="BF133" s="32">
        <v>0</v>
      </c>
      <c r="BG133" s="32">
        <v>1</v>
      </c>
      <c r="BH133" s="32">
        <v>0</v>
      </c>
      <c r="BI133" s="32">
        <v>6</v>
      </c>
      <c r="BJ133" s="32">
        <v>0</v>
      </c>
      <c r="BK133" s="32">
        <v>0</v>
      </c>
      <c r="BL133" s="32">
        <v>0</v>
      </c>
      <c r="BM133" s="32">
        <v>0</v>
      </c>
      <c r="BN133" s="32">
        <v>0</v>
      </c>
      <c r="BO133" s="32">
        <v>4.43</v>
      </c>
      <c r="BP133" s="32">
        <v>0</v>
      </c>
      <c r="BQ133" s="32">
        <v>0.6</v>
      </c>
      <c r="BR133" s="32">
        <v>0</v>
      </c>
      <c r="BS133" s="32">
        <v>5.5</v>
      </c>
      <c r="CH133" s="38" t="s">
        <v>170</v>
      </c>
      <c r="CI133" s="38" t="s">
        <v>498</v>
      </c>
      <c r="CJ133" s="38"/>
    </row>
    <row r="134" spans="1:88" s="1" customFormat="1" hidden="1">
      <c r="A134" s="41" t="s">
        <v>171</v>
      </c>
      <c r="B134" s="32">
        <v>22</v>
      </c>
      <c r="C134" s="32">
        <v>2</v>
      </c>
      <c r="D134" s="32">
        <v>0</v>
      </c>
      <c r="E134" s="32">
        <v>0</v>
      </c>
      <c r="F134" s="32">
        <v>0</v>
      </c>
      <c r="G134" s="32">
        <v>17</v>
      </c>
      <c r="H134" s="32">
        <v>14</v>
      </c>
      <c r="I134" s="32">
        <v>0</v>
      </c>
      <c r="J134" s="32">
        <v>16</v>
      </c>
      <c r="K134" s="32">
        <v>0</v>
      </c>
      <c r="L134" s="32">
        <v>68</v>
      </c>
      <c r="M134" s="32">
        <v>55</v>
      </c>
      <c r="N134" s="32">
        <v>0</v>
      </c>
      <c r="O134" s="32">
        <v>118</v>
      </c>
      <c r="P134" s="32">
        <v>0</v>
      </c>
      <c r="Q134" s="32">
        <v>0</v>
      </c>
      <c r="R134" s="32">
        <v>0</v>
      </c>
      <c r="S134" s="32">
        <v>0</v>
      </c>
      <c r="T134" s="32">
        <v>0</v>
      </c>
      <c r="U134" s="32">
        <v>0</v>
      </c>
      <c r="V134" s="32">
        <v>101</v>
      </c>
      <c r="W134" s="32">
        <v>19</v>
      </c>
      <c r="X134" s="32">
        <v>0</v>
      </c>
      <c r="Y134" s="32">
        <v>42</v>
      </c>
      <c r="Z134" s="32">
        <v>52</v>
      </c>
      <c r="AA134" s="32">
        <v>22</v>
      </c>
      <c r="AB134" s="32">
        <v>1</v>
      </c>
      <c r="AC134" s="32">
        <v>0</v>
      </c>
      <c r="AD134" s="32">
        <v>0</v>
      </c>
      <c r="AE134" s="32">
        <v>0</v>
      </c>
      <c r="AF134" s="32">
        <v>17</v>
      </c>
      <c r="AG134" s="32">
        <v>7.8</v>
      </c>
      <c r="AH134" s="32">
        <v>0</v>
      </c>
      <c r="AI134" s="32">
        <v>0.7</v>
      </c>
      <c r="AJ134" s="32">
        <v>0</v>
      </c>
      <c r="AK134" s="32">
        <v>68</v>
      </c>
      <c r="AL134" s="32">
        <v>32</v>
      </c>
      <c r="AM134" s="32">
        <v>0</v>
      </c>
      <c r="AN134" s="32">
        <v>15</v>
      </c>
      <c r="AO134" s="32">
        <v>0</v>
      </c>
      <c r="AP134" s="32">
        <v>0</v>
      </c>
      <c r="AQ134" s="32">
        <v>0</v>
      </c>
      <c r="AR134" s="32">
        <v>0</v>
      </c>
      <c r="AS134" s="32">
        <v>0</v>
      </c>
      <c r="AT134" s="32">
        <v>0</v>
      </c>
      <c r="AU134" s="32">
        <v>101</v>
      </c>
      <c r="AV134" s="32">
        <v>12</v>
      </c>
      <c r="AW134" s="32">
        <v>0</v>
      </c>
      <c r="AX134" s="32">
        <v>5.3</v>
      </c>
      <c r="AY134" s="32">
        <v>23</v>
      </c>
      <c r="AZ134" s="32">
        <v>0</v>
      </c>
      <c r="BA134" s="32">
        <v>0</v>
      </c>
      <c r="BB134" s="32">
        <v>3</v>
      </c>
      <c r="BC134" s="32">
        <v>1</v>
      </c>
      <c r="BD134" s="32">
        <v>0</v>
      </c>
      <c r="BE134" s="32">
        <v>7</v>
      </c>
      <c r="BF134" s="32">
        <v>0</v>
      </c>
      <c r="BG134" s="32">
        <v>0</v>
      </c>
      <c r="BH134" s="32">
        <v>1</v>
      </c>
      <c r="BI134" s="32">
        <v>13</v>
      </c>
      <c r="BJ134" s="32">
        <v>0</v>
      </c>
      <c r="BK134" s="32">
        <v>0</v>
      </c>
      <c r="BL134" s="32">
        <v>2.6</v>
      </c>
      <c r="BM134" s="32">
        <v>1</v>
      </c>
      <c r="BN134" s="32">
        <v>0</v>
      </c>
      <c r="BO134" s="32">
        <v>7</v>
      </c>
      <c r="BP134" s="32">
        <v>0</v>
      </c>
      <c r="BQ134" s="32">
        <v>0</v>
      </c>
      <c r="BR134" s="32">
        <v>1</v>
      </c>
      <c r="BS134" s="32">
        <v>13</v>
      </c>
      <c r="CH134" s="38" t="s">
        <v>171</v>
      </c>
      <c r="CI134" s="38"/>
      <c r="CJ134" s="38">
        <v>149</v>
      </c>
    </row>
    <row r="135" spans="1:88" s="1" customFormat="1" hidden="1">
      <c r="A135" s="41" t="s">
        <v>172</v>
      </c>
      <c r="B135" s="32">
        <v>29</v>
      </c>
      <c r="C135" s="32">
        <v>1</v>
      </c>
      <c r="D135" s="32"/>
      <c r="E135" s="32"/>
      <c r="F135" s="32"/>
      <c r="G135" s="32"/>
      <c r="H135" s="32"/>
      <c r="I135" s="32"/>
      <c r="J135" s="32"/>
      <c r="K135" s="32"/>
      <c r="L135" s="32">
        <v>109</v>
      </c>
      <c r="M135" s="32">
        <v>66</v>
      </c>
      <c r="N135" s="32"/>
      <c r="O135" s="32">
        <v>109</v>
      </c>
      <c r="P135" s="32"/>
      <c r="Q135" s="32"/>
      <c r="R135" s="32"/>
      <c r="S135" s="32"/>
      <c r="T135" s="32"/>
      <c r="U135" s="32"/>
      <c r="V135" s="32">
        <v>112</v>
      </c>
      <c r="W135" s="32">
        <v>222</v>
      </c>
      <c r="X135" s="32"/>
      <c r="Y135" s="32"/>
      <c r="Z135" s="32"/>
      <c r="AA135" s="32">
        <v>29</v>
      </c>
      <c r="AB135" s="32">
        <v>0.6</v>
      </c>
      <c r="AC135" s="32"/>
      <c r="AD135" s="32"/>
      <c r="AE135" s="32"/>
      <c r="AF135" s="32"/>
      <c r="AG135" s="32"/>
      <c r="AH135" s="32"/>
      <c r="AI135" s="32"/>
      <c r="AJ135" s="32"/>
      <c r="AK135" s="32">
        <v>109</v>
      </c>
      <c r="AL135" s="32">
        <v>31.76</v>
      </c>
      <c r="AM135" s="32"/>
      <c r="AN135" s="32"/>
      <c r="AO135" s="32"/>
      <c r="AP135" s="32"/>
      <c r="AQ135" s="32"/>
      <c r="AR135" s="32"/>
      <c r="AS135" s="32"/>
      <c r="AT135" s="32"/>
      <c r="AU135" s="32">
        <v>112</v>
      </c>
      <c r="AV135" s="32">
        <v>137.22999999999999</v>
      </c>
      <c r="AW135" s="32"/>
      <c r="AX135" s="32"/>
      <c r="AY135" s="32"/>
      <c r="AZ135" s="32"/>
      <c r="BA135" s="32"/>
      <c r="BB135" s="32"/>
      <c r="BC135" s="32"/>
      <c r="BD135" s="32"/>
      <c r="BE135" s="32"/>
      <c r="BF135" s="32"/>
      <c r="BG135" s="32"/>
      <c r="BH135" s="32"/>
      <c r="BI135" s="32"/>
      <c r="BJ135" s="32"/>
      <c r="BK135" s="32">
        <v>1</v>
      </c>
      <c r="BL135" s="32"/>
      <c r="BM135" s="32"/>
      <c r="BN135" s="32"/>
      <c r="BO135" s="32">
        <v>5</v>
      </c>
      <c r="BP135" s="32"/>
      <c r="BQ135" s="32"/>
      <c r="BR135" s="32"/>
      <c r="BS135" s="32">
        <v>2</v>
      </c>
      <c r="CH135" s="38" t="s">
        <v>172</v>
      </c>
      <c r="CI135" s="38" t="s">
        <v>538</v>
      </c>
      <c r="CJ135" s="38"/>
    </row>
    <row r="136" spans="1:88" s="1" customFormat="1" hidden="1">
      <c r="A136" s="41" t="s">
        <v>173</v>
      </c>
      <c r="B136" s="32">
        <v>23</v>
      </c>
      <c r="C136" s="32">
        <v>1</v>
      </c>
      <c r="D136" s="32">
        <v>0</v>
      </c>
      <c r="E136" s="32">
        <v>0</v>
      </c>
      <c r="F136" s="32">
        <v>0</v>
      </c>
      <c r="G136" s="32">
        <v>2</v>
      </c>
      <c r="H136" s="32">
        <v>0</v>
      </c>
      <c r="I136" s="32">
        <v>0</v>
      </c>
      <c r="J136" s="32">
        <v>0</v>
      </c>
      <c r="K136" s="32">
        <v>0</v>
      </c>
      <c r="L136" s="32">
        <v>54</v>
      </c>
      <c r="M136" s="32">
        <v>51</v>
      </c>
      <c r="N136" s="32">
        <v>0</v>
      </c>
      <c r="O136" s="32">
        <v>1</v>
      </c>
      <c r="P136" s="32">
        <v>0</v>
      </c>
      <c r="Q136" s="32">
        <v>1</v>
      </c>
      <c r="R136" s="32">
        <v>0</v>
      </c>
      <c r="S136" s="32">
        <v>0</v>
      </c>
      <c r="T136" s="32">
        <v>0</v>
      </c>
      <c r="U136" s="32">
        <v>0</v>
      </c>
      <c r="V136" s="32">
        <v>49</v>
      </c>
      <c r="W136" s="32">
        <v>59</v>
      </c>
      <c r="X136" s="32">
        <v>0</v>
      </c>
      <c r="Y136" s="32">
        <v>36</v>
      </c>
      <c r="Z136" s="32">
        <v>0</v>
      </c>
      <c r="AA136" s="32">
        <v>23</v>
      </c>
      <c r="AB136" s="32">
        <v>0.8</v>
      </c>
      <c r="AC136" s="32">
        <v>0</v>
      </c>
      <c r="AD136" s="32">
        <v>0</v>
      </c>
      <c r="AE136" s="32">
        <v>0</v>
      </c>
      <c r="AF136" s="32">
        <v>2</v>
      </c>
      <c r="AG136" s="32">
        <v>0</v>
      </c>
      <c r="AH136" s="32">
        <v>0</v>
      </c>
      <c r="AI136" s="32">
        <v>0</v>
      </c>
      <c r="AJ136" s="32">
        <v>0</v>
      </c>
      <c r="AK136" s="32">
        <v>54</v>
      </c>
      <c r="AL136" s="32">
        <v>27.92</v>
      </c>
      <c r="AM136" s="32">
        <v>0</v>
      </c>
      <c r="AN136" s="32">
        <v>0</v>
      </c>
      <c r="AO136" s="32">
        <v>0</v>
      </c>
      <c r="AP136" s="32">
        <v>1</v>
      </c>
      <c r="AQ136" s="32">
        <v>0</v>
      </c>
      <c r="AR136" s="32">
        <v>0</v>
      </c>
      <c r="AS136" s="32">
        <v>0</v>
      </c>
      <c r="AT136" s="32">
        <v>0</v>
      </c>
      <c r="AU136" s="32">
        <v>49</v>
      </c>
      <c r="AV136" s="32">
        <v>32.69</v>
      </c>
      <c r="AW136" s="32">
        <v>0</v>
      </c>
      <c r="AX136" s="32">
        <v>2.5499999999999998</v>
      </c>
      <c r="AY136" s="32">
        <v>0</v>
      </c>
      <c r="AZ136" s="32">
        <v>1</v>
      </c>
      <c r="BA136" s="32">
        <v>3</v>
      </c>
      <c r="BB136" s="32">
        <v>0</v>
      </c>
      <c r="BC136" s="32">
        <v>0</v>
      </c>
      <c r="BD136" s="32">
        <v>0</v>
      </c>
      <c r="BE136" s="32">
        <v>14</v>
      </c>
      <c r="BF136" s="32">
        <v>0</v>
      </c>
      <c r="BG136" s="32">
        <v>0</v>
      </c>
      <c r="BH136" s="32">
        <v>2</v>
      </c>
      <c r="BI136" s="32">
        <v>28</v>
      </c>
      <c r="BJ136" s="32">
        <v>1</v>
      </c>
      <c r="BK136" s="32">
        <v>3</v>
      </c>
      <c r="BL136" s="32">
        <v>0</v>
      </c>
      <c r="BM136" s="32">
        <v>0</v>
      </c>
      <c r="BN136" s="32">
        <v>0</v>
      </c>
      <c r="BO136" s="32">
        <v>6.5</v>
      </c>
      <c r="BP136" s="32">
        <v>0</v>
      </c>
      <c r="BQ136" s="32">
        <v>0</v>
      </c>
      <c r="BR136" s="32">
        <v>2</v>
      </c>
      <c r="BS136" s="32">
        <v>5</v>
      </c>
      <c r="CH136" s="38" t="s">
        <v>173</v>
      </c>
      <c r="CI136" s="38" t="s">
        <v>498</v>
      </c>
      <c r="CJ136" s="38">
        <v>7</v>
      </c>
    </row>
    <row r="137" spans="1:88" s="1" customFormat="1" hidden="1">
      <c r="A137" s="41" t="s">
        <v>174</v>
      </c>
      <c r="B137" s="32">
        <v>35</v>
      </c>
      <c r="C137" s="32">
        <v>2</v>
      </c>
      <c r="D137" s="32">
        <v>0</v>
      </c>
      <c r="E137" s="32">
        <v>0</v>
      </c>
      <c r="F137" s="32">
        <v>0</v>
      </c>
      <c r="G137" s="32">
        <v>93</v>
      </c>
      <c r="H137" s="32">
        <v>8</v>
      </c>
      <c r="I137" s="32">
        <v>0</v>
      </c>
      <c r="J137" s="32">
        <v>0</v>
      </c>
      <c r="K137" s="32">
        <v>0</v>
      </c>
      <c r="L137" s="32">
        <v>119</v>
      </c>
      <c r="M137" s="32">
        <v>165</v>
      </c>
      <c r="N137" s="32">
        <v>0</v>
      </c>
      <c r="O137" s="32">
        <v>348</v>
      </c>
      <c r="P137" s="32">
        <v>0</v>
      </c>
      <c r="Q137" s="32">
        <v>16</v>
      </c>
      <c r="R137" s="32">
        <v>20</v>
      </c>
      <c r="S137" s="32">
        <v>0</v>
      </c>
      <c r="T137" s="32">
        <v>25</v>
      </c>
      <c r="U137" s="32">
        <v>13</v>
      </c>
      <c r="V137" s="32">
        <v>190</v>
      </c>
      <c r="W137" s="32">
        <v>58</v>
      </c>
      <c r="X137" s="32">
        <v>0</v>
      </c>
      <c r="Y137" s="32">
        <v>77</v>
      </c>
      <c r="Z137" s="32">
        <v>62</v>
      </c>
      <c r="AA137" s="32">
        <v>35</v>
      </c>
      <c r="AB137" s="32">
        <v>1.1299999999999999</v>
      </c>
      <c r="AC137" s="32">
        <v>0</v>
      </c>
      <c r="AD137" s="32">
        <v>0</v>
      </c>
      <c r="AE137" s="32">
        <v>0</v>
      </c>
      <c r="AF137" s="32">
        <v>93</v>
      </c>
      <c r="AG137" s="32">
        <v>5.45</v>
      </c>
      <c r="AH137" s="32">
        <v>0</v>
      </c>
      <c r="AI137" s="32">
        <v>0</v>
      </c>
      <c r="AJ137" s="32">
        <v>0</v>
      </c>
      <c r="AK137" s="32">
        <v>119</v>
      </c>
      <c r="AL137" s="32">
        <v>81.489999999999995</v>
      </c>
      <c r="AM137" s="32">
        <v>0</v>
      </c>
      <c r="AN137" s="32">
        <v>0</v>
      </c>
      <c r="AO137" s="32">
        <v>0</v>
      </c>
      <c r="AP137" s="32">
        <v>16</v>
      </c>
      <c r="AQ137" s="32">
        <v>10.36</v>
      </c>
      <c r="AR137" s="32">
        <v>0</v>
      </c>
      <c r="AS137" s="32">
        <v>0</v>
      </c>
      <c r="AT137" s="32">
        <v>6.08</v>
      </c>
      <c r="AU137" s="32">
        <v>190</v>
      </c>
      <c r="AV137" s="32">
        <v>31.85</v>
      </c>
      <c r="AW137" s="32">
        <v>0</v>
      </c>
      <c r="AX137" s="32">
        <v>0</v>
      </c>
      <c r="AY137" s="32">
        <v>32.03</v>
      </c>
      <c r="AZ137" s="32">
        <v>0</v>
      </c>
      <c r="BA137" s="32">
        <v>0</v>
      </c>
      <c r="BB137" s="32">
        <v>0</v>
      </c>
      <c r="BC137" s="32">
        <v>0</v>
      </c>
      <c r="BD137" s="32">
        <v>0</v>
      </c>
      <c r="BE137" s="32">
        <v>8</v>
      </c>
      <c r="BF137" s="32">
        <v>0</v>
      </c>
      <c r="BG137" s="32">
        <v>0</v>
      </c>
      <c r="BH137" s="32">
        <v>1</v>
      </c>
      <c r="BI137" s="32">
        <v>12</v>
      </c>
      <c r="BJ137" s="32">
        <v>0</v>
      </c>
      <c r="BK137" s="32">
        <v>0</v>
      </c>
      <c r="BL137" s="32">
        <v>0</v>
      </c>
      <c r="BM137" s="32">
        <v>0</v>
      </c>
      <c r="BN137" s="32">
        <v>0</v>
      </c>
      <c r="BO137" s="32">
        <v>8</v>
      </c>
      <c r="BP137" s="32">
        <v>0</v>
      </c>
      <c r="BQ137" s="32">
        <v>0</v>
      </c>
      <c r="BR137" s="32">
        <v>1</v>
      </c>
      <c r="BS137" s="32">
        <v>12</v>
      </c>
      <c r="CH137" s="38" t="s">
        <v>174</v>
      </c>
      <c r="CI137" s="38" t="s">
        <v>498</v>
      </c>
      <c r="CJ137" s="38">
        <v>316</v>
      </c>
    </row>
    <row r="138" spans="1:88" s="1" customFormat="1" hidden="1">
      <c r="A138" s="41" t="s">
        <v>175</v>
      </c>
      <c r="B138" s="32">
        <v>31</v>
      </c>
      <c r="C138" s="32">
        <v>5</v>
      </c>
      <c r="D138" s="32"/>
      <c r="E138" s="32"/>
      <c r="F138" s="32"/>
      <c r="G138" s="32">
        <v>7</v>
      </c>
      <c r="H138" s="32"/>
      <c r="I138" s="32"/>
      <c r="J138" s="32"/>
      <c r="K138" s="32"/>
      <c r="L138" s="32">
        <v>58</v>
      </c>
      <c r="M138" s="32">
        <v>45</v>
      </c>
      <c r="N138" s="32">
        <v>13</v>
      </c>
      <c r="O138" s="32">
        <v>5</v>
      </c>
      <c r="P138" s="32"/>
      <c r="Q138" s="32">
        <v>2</v>
      </c>
      <c r="R138" s="32">
        <v>4</v>
      </c>
      <c r="S138" s="32"/>
      <c r="T138" s="32"/>
      <c r="U138" s="32"/>
      <c r="V138" s="32">
        <v>59</v>
      </c>
      <c r="W138" s="32">
        <v>26</v>
      </c>
      <c r="X138" s="32"/>
      <c r="Y138" s="32"/>
      <c r="Z138" s="32"/>
      <c r="AA138" s="32">
        <v>31</v>
      </c>
      <c r="AB138" s="32">
        <v>3.52</v>
      </c>
      <c r="AC138" s="32"/>
      <c r="AD138" s="32"/>
      <c r="AE138" s="32"/>
      <c r="AF138" s="32">
        <v>7</v>
      </c>
      <c r="AG138" s="32"/>
      <c r="AH138" s="32"/>
      <c r="AI138" s="32"/>
      <c r="AJ138" s="32"/>
      <c r="AK138" s="32">
        <v>58</v>
      </c>
      <c r="AL138" s="32">
        <v>23.84</v>
      </c>
      <c r="AM138" s="32">
        <v>6.05</v>
      </c>
      <c r="AN138" s="32"/>
      <c r="AO138" s="32"/>
      <c r="AP138" s="32">
        <v>2</v>
      </c>
      <c r="AQ138" s="32">
        <v>2.82</v>
      </c>
      <c r="AR138" s="32"/>
      <c r="AS138" s="32"/>
      <c r="AT138" s="32"/>
      <c r="AU138" s="32">
        <v>59</v>
      </c>
      <c r="AV138" s="32">
        <v>16.079999999999998</v>
      </c>
      <c r="AW138" s="32"/>
      <c r="AX138" s="32"/>
      <c r="AY138" s="32"/>
      <c r="AZ138" s="32"/>
      <c r="BA138" s="32"/>
      <c r="BB138" s="32"/>
      <c r="BC138" s="32"/>
      <c r="BD138" s="32">
        <v>1</v>
      </c>
      <c r="BE138" s="32">
        <v>2</v>
      </c>
      <c r="BF138" s="32"/>
      <c r="BG138" s="32"/>
      <c r="BH138" s="32"/>
      <c r="BI138" s="32">
        <v>1</v>
      </c>
      <c r="BJ138" s="32"/>
      <c r="BK138" s="32"/>
      <c r="BL138" s="32"/>
      <c r="BM138" s="32"/>
      <c r="BN138" s="32">
        <v>1</v>
      </c>
      <c r="BO138" s="32">
        <v>1.58</v>
      </c>
      <c r="BP138" s="32"/>
      <c r="BQ138" s="32"/>
      <c r="BR138" s="32"/>
      <c r="BS138" s="32">
        <v>0.6</v>
      </c>
      <c r="CH138" s="38" t="s">
        <v>175</v>
      </c>
      <c r="CI138" s="38" t="s">
        <v>498</v>
      </c>
      <c r="CJ138" s="38"/>
    </row>
    <row r="139" spans="1:88" s="1" customFormat="1" hidden="1">
      <c r="A139" s="41" t="s">
        <v>176</v>
      </c>
      <c r="B139" s="32">
        <v>20</v>
      </c>
      <c r="C139" s="32">
        <v>1</v>
      </c>
      <c r="D139" s="32"/>
      <c r="E139" s="32"/>
      <c r="F139" s="32"/>
      <c r="G139" s="32">
        <v>3</v>
      </c>
      <c r="H139" s="32"/>
      <c r="I139" s="32"/>
      <c r="J139" s="32"/>
      <c r="K139" s="32"/>
      <c r="L139" s="32">
        <v>133</v>
      </c>
      <c r="M139" s="32">
        <v>25</v>
      </c>
      <c r="N139" s="32">
        <v>61</v>
      </c>
      <c r="O139" s="32"/>
      <c r="P139" s="32"/>
      <c r="Q139" s="32">
        <v>3</v>
      </c>
      <c r="R139" s="32">
        <v>13</v>
      </c>
      <c r="S139" s="32"/>
      <c r="T139" s="32"/>
      <c r="U139" s="32"/>
      <c r="V139" s="32">
        <v>112</v>
      </c>
      <c r="W139" s="32">
        <v>46</v>
      </c>
      <c r="X139" s="32">
        <v>12</v>
      </c>
      <c r="Y139" s="32"/>
      <c r="Z139" s="32">
        <v>61</v>
      </c>
      <c r="AA139" s="32">
        <v>20</v>
      </c>
      <c r="AB139" s="32">
        <v>1</v>
      </c>
      <c r="AC139" s="32"/>
      <c r="AD139" s="32"/>
      <c r="AE139" s="32"/>
      <c r="AF139" s="32">
        <v>3</v>
      </c>
      <c r="AG139" s="32"/>
      <c r="AH139" s="32"/>
      <c r="AI139" s="32"/>
      <c r="AJ139" s="32"/>
      <c r="AK139" s="32">
        <v>133</v>
      </c>
      <c r="AL139" s="32">
        <v>12</v>
      </c>
      <c r="AM139" s="32">
        <v>19</v>
      </c>
      <c r="AN139" s="32"/>
      <c r="AO139" s="32"/>
      <c r="AP139" s="32">
        <v>3</v>
      </c>
      <c r="AQ139" s="32">
        <v>6</v>
      </c>
      <c r="AR139" s="32"/>
      <c r="AS139" s="32"/>
      <c r="AT139" s="32"/>
      <c r="AU139" s="32">
        <v>112</v>
      </c>
      <c r="AV139" s="32">
        <v>18</v>
      </c>
      <c r="AW139" s="32">
        <v>6</v>
      </c>
      <c r="AX139" s="32"/>
      <c r="AY139" s="32">
        <v>23</v>
      </c>
      <c r="AZ139" s="32"/>
      <c r="BA139" s="32"/>
      <c r="BB139" s="32"/>
      <c r="BC139" s="32"/>
      <c r="BD139" s="32">
        <v>1</v>
      </c>
      <c r="BE139" s="32">
        <v>0</v>
      </c>
      <c r="BF139" s="32"/>
      <c r="BG139" s="32"/>
      <c r="BH139" s="32">
        <v>1</v>
      </c>
      <c r="BI139" s="32">
        <v>0</v>
      </c>
      <c r="BJ139" s="32"/>
      <c r="BK139" s="32"/>
      <c r="BL139" s="32"/>
      <c r="BM139" s="32"/>
      <c r="BN139" s="32">
        <v>0.5</v>
      </c>
      <c r="BO139" s="32">
        <v>0</v>
      </c>
      <c r="BP139" s="32"/>
      <c r="BQ139" s="32"/>
      <c r="BR139" s="32">
        <v>1</v>
      </c>
      <c r="BS139" s="32">
        <v>0</v>
      </c>
      <c r="CH139" s="38" t="s">
        <v>176</v>
      </c>
      <c r="CI139" s="38" t="s">
        <v>498</v>
      </c>
      <c r="CJ139" s="38"/>
    </row>
    <row r="140" spans="1:88" s="1" customFormat="1" hidden="1">
      <c r="A140" s="41" t="s">
        <v>177</v>
      </c>
      <c r="B140" s="32" t="s">
        <v>93</v>
      </c>
      <c r="C140" s="32" t="s">
        <v>93</v>
      </c>
      <c r="D140" s="32" t="s">
        <v>93</v>
      </c>
      <c r="E140" s="32" t="s">
        <v>93</v>
      </c>
      <c r="F140" s="32" t="s">
        <v>93</v>
      </c>
      <c r="G140" s="32" t="s">
        <v>93</v>
      </c>
      <c r="H140" s="32" t="s">
        <v>93</v>
      </c>
      <c r="I140" s="32" t="s">
        <v>93</v>
      </c>
      <c r="J140" s="32" t="s">
        <v>93</v>
      </c>
      <c r="K140" s="32" t="s">
        <v>93</v>
      </c>
      <c r="L140" s="32" t="s">
        <v>93</v>
      </c>
      <c r="M140" s="32" t="s">
        <v>93</v>
      </c>
      <c r="N140" s="32" t="s">
        <v>93</v>
      </c>
      <c r="O140" s="32" t="s">
        <v>93</v>
      </c>
      <c r="P140" s="32" t="s">
        <v>93</v>
      </c>
      <c r="Q140" s="32" t="s">
        <v>93</v>
      </c>
      <c r="R140" s="32" t="s">
        <v>93</v>
      </c>
      <c r="S140" s="32" t="s">
        <v>93</v>
      </c>
      <c r="T140" s="32" t="s">
        <v>93</v>
      </c>
      <c r="U140" s="32" t="s">
        <v>93</v>
      </c>
      <c r="V140" s="32" t="s">
        <v>93</v>
      </c>
      <c r="W140" s="32" t="s">
        <v>93</v>
      </c>
      <c r="X140" s="32" t="s">
        <v>93</v>
      </c>
      <c r="Y140" s="32" t="s">
        <v>93</v>
      </c>
      <c r="Z140" s="32" t="s">
        <v>93</v>
      </c>
      <c r="AA140" s="32" t="s">
        <v>93</v>
      </c>
      <c r="AB140" s="32" t="s">
        <v>93</v>
      </c>
      <c r="AC140" s="32" t="s">
        <v>93</v>
      </c>
      <c r="AD140" s="32" t="s">
        <v>93</v>
      </c>
      <c r="AE140" s="32" t="s">
        <v>93</v>
      </c>
      <c r="AF140" s="32" t="s">
        <v>93</v>
      </c>
      <c r="AG140" s="32" t="s">
        <v>93</v>
      </c>
      <c r="AH140" s="32" t="s">
        <v>93</v>
      </c>
      <c r="AI140" s="32" t="s">
        <v>93</v>
      </c>
      <c r="AJ140" s="32" t="s">
        <v>93</v>
      </c>
      <c r="AK140" s="32" t="s">
        <v>93</v>
      </c>
      <c r="AL140" s="32" t="s">
        <v>93</v>
      </c>
      <c r="AM140" s="32" t="s">
        <v>93</v>
      </c>
      <c r="AN140" s="32" t="s">
        <v>93</v>
      </c>
      <c r="AO140" s="32" t="s">
        <v>93</v>
      </c>
      <c r="AP140" s="32" t="s">
        <v>93</v>
      </c>
      <c r="AQ140" s="32" t="s">
        <v>93</v>
      </c>
      <c r="AR140" s="32" t="s">
        <v>93</v>
      </c>
      <c r="AS140" s="32" t="s">
        <v>93</v>
      </c>
      <c r="AT140" s="32" t="s">
        <v>93</v>
      </c>
      <c r="AU140" s="32" t="s">
        <v>93</v>
      </c>
      <c r="AV140" s="32" t="s">
        <v>93</v>
      </c>
      <c r="AW140" s="32" t="s">
        <v>93</v>
      </c>
      <c r="AX140" s="32" t="s">
        <v>93</v>
      </c>
      <c r="AY140" s="32" t="s">
        <v>93</v>
      </c>
      <c r="AZ140" s="32" t="s">
        <v>93</v>
      </c>
      <c r="BA140" s="32" t="s">
        <v>93</v>
      </c>
      <c r="BB140" s="32" t="s">
        <v>93</v>
      </c>
      <c r="BC140" s="32" t="s">
        <v>93</v>
      </c>
      <c r="BD140" s="32" t="s">
        <v>93</v>
      </c>
      <c r="BE140" s="32" t="s">
        <v>93</v>
      </c>
      <c r="BF140" s="32" t="s">
        <v>93</v>
      </c>
      <c r="BG140" s="32" t="s">
        <v>93</v>
      </c>
      <c r="BH140" s="32" t="s">
        <v>93</v>
      </c>
      <c r="BI140" s="32" t="s">
        <v>93</v>
      </c>
      <c r="BJ140" s="32" t="s">
        <v>93</v>
      </c>
      <c r="BK140" s="32" t="s">
        <v>93</v>
      </c>
      <c r="BL140" s="32" t="s">
        <v>93</v>
      </c>
      <c r="BM140" s="32" t="s">
        <v>93</v>
      </c>
      <c r="BN140" s="32" t="s">
        <v>93</v>
      </c>
      <c r="BO140" s="32" t="s">
        <v>93</v>
      </c>
      <c r="BP140" s="32" t="s">
        <v>93</v>
      </c>
      <c r="BQ140" s="32" t="s">
        <v>93</v>
      </c>
      <c r="BR140" s="32" t="s">
        <v>93</v>
      </c>
      <c r="BS140" s="32"/>
      <c r="BT140" s="1" t="s">
        <v>94</v>
      </c>
      <c r="CH140" s="38" t="s">
        <v>177</v>
      </c>
      <c r="CI140" s="38" t="s">
        <v>519</v>
      </c>
      <c r="CJ140" s="38"/>
    </row>
    <row r="141" spans="1:88" s="1" customFormat="1" hidden="1">
      <c r="A141" s="41" t="s">
        <v>178</v>
      </c>
      <c r="B141" s="32">
        <v>22</v>
      </c>
      <c r="C141" s="32">
        <v>0</v>
      </c>
      <c r="D141" s="32">
        <v>0</v>
      </c>
      <c r="E141" s="32">
        <v>0</v>
      </c>
      <c r="F141" s="32">
        <v>0</v>
      </c>
      <c r="G141" s="32">
        <v>79</v>
      </c>
      <c r="H141" s="32">
        <v>15</v>
      </c>
      <c r="I141" s="32">
        <v>0</v>
      </c>
      <c r="J141" s="32">
        <v>0</v>
      </c>
      <c r="K141" s="32">
        <v>0</v>
      </c>
      <c r="L141" s="32">
        <v>86</v>
      </c>
      <c r="M141" s="32">
        <v>66</v>
      </c>
      <c r="N141" s="32">
        <v>0</v>
      </c>
      <c r="O141" s="32">
        <v>48</v>
      </c>
      <c r="P141" s="32">
        <v>0</v>
      </c>
      <c r="Q141" s="32">
        <v>76</v>
      </c>
      <c r="R141" s="32">
        <v>9</v>
      </c>
      <c r="S141" s="32">
        <v>0</v>
      </c>
      <c r="T141" s="32">
        <v>13</v>
      </c>
      <c r="U141" s="32">
        <v>0</v>
      </c>
      <c r="V141" s="32">
        <v>152</v>
      </c>
      <c r="W141" s="32">
        <v>45</v>
      </c>
      <c r="X141" s="32">
        <v>35</v>
      </c>
      <c r="Y141" s="32">
        <v>0</v>
      </c>
      <c r="Z141" s="32">
        <v>30</v>
      </c>
      <c r="AA141" s="32">
        <v>22</v>
      </c>
      <c r="AB141" s="32">
        <v>0</v>
      </c>
      <c r="AC141" s="32">
        <v>0</v>
      </c>
      <c r="AD141" s="32">
        <v>0</v>
      </c>
      <c r="AE141" s="32">
        <v>0</v>
      </c>
      <c r="AF141" s="32">
        <v>79</v>
      </c>
      <c r="AG141" s="32">
        <v>8</v>
      </c>
      <c r="AH141" s="32">
        <v>0</v>
      </c>
      <c r="AI141" s="32">
        <v>0</v>
      </c>
      <c r="AJ141" s="32">
        <v>0</v>
      </c>
      <c r="AK141" s="32">
        <v>80</v>
      </c>
      <c r="AL141" s="32">
        <v>36</v>
      </c>
      <c r="AM141" s="32">
        <v>0</v>
      </c>
      <c r="AN141" s="32">
        <v>0</v>
      </c>
      <c r="AO141" s="32">
        <v>0</v>
      </c>
      <c r="AP141" s="32">
        <v>76</v>
      </c>
      <c r="AQ141" s="32">
        <v>45</v>
      </c>
      <c r="AR141" s="32">
        <v>0</v>
      </c>
      <c r="AS141" s="32">
        <v>0</v>
      </c>
      <c r="AT141" s="32">
        <v>0</v>
      </c>
      <c r="AU141" s="32">
        <v>152</v>
      </c>
      <c r="AV141" s="32">
        <v>28</v>
      </c>
      <c r="AW141" s="32">
        <v>0</v>
      </c>
      <c r="AX141" s="32">
        <v>0</v>
      </c>
      <c r="AY141" s="32">
        <v>0</v>
      </c>
      <c r="AZ141" s="32">
        <v>0</v>
      </c>
      <c r="BA141" s="32">
        <v>0</v>
      </c>
      <c r="BB141" s="32">
        <v>0</v>
      </c>
      <c r="BC141" s="32">
        <v>0</v>
      </c>
      <c r="BD141" s="32">
        <v>4</v>
      </c>
      <c r="BE141" s="32">
        <v>14</v>
      </c>
      <c r="BF141" s="32">
        <v>0</v>
      </c>
      <c r="BG141" s="32">
        <v>0</v>
      </c>
      <c r="BH141" s="32">
        <v>0</v>
      </c>
      <c r="BI141" s="32">
        <v>2</v>
      </c>
      <c r="BJ141" s="32">
        <v>0</v>
      </c>
      <c r="BK141" s="32">
        <v>0</v>
      </c>
      <c r="BL141" s="32">
        <v>0</v>
      </c>
      <c r="BM141" s="32">
        <v>0</v>
      </c>
      <c r="BN141" s="32">
        <v>37</v>
      </c>
      <c r="BO141" s="32">
        <v>14</v>
      </c>
      <c r="BP141" s="32">
        <v>0</v>
      </c>
      <c r="BQ141" s="32">
        <v>0</v>
      </c>
      <c r="BR141" s="32">
        <v>0</v>
      </c>
      <c r="BS141" s="32">
        <v>2</v>
      </c>
      <c r="CH141" s="38" t="s">
        <v>178</v>
      </c>
      <c r="CI141" s="38" t="s">
        <v>539</v>
      </c>
      <c r="CJ141" s="38"/>
    </row>
    <row r="142" spans="1:88" s="1" customFormat="1" hidden="1">
      <c r="A142" s="41" t="s">
        <v>179</v>
      </c>
      <c r="B142" s="32">
        <v>51</v>
      </c>
      <c r="C142" s="32">
        <v>5</v>
      </c>
      <c r="D142" s="32">
        <v>0</v>
      </c>
      <c r="E142" s="32">
        <v>0</v>
      </c>
      <c r="F142" s="32">
        <v>0</v>
      </c>
      <c r="G142" s="32">
        <v>14</v>
      </c>
      <c r="H142" s="32">
        <v>1</v>
      </c>
      <c r="I142" s="32">
        <v>0</v>
      </c>
      <c r="J142" s="32">
        <v>0</v>
      </c>
      <c r="K142" s="32">
        <v>0</v>
      </c>
      <c r="L142" s="32">
        <v>144</v>
      </c>
      <c r="M142" s="32">
        <v>91</v>
      </c>
      <c r="N142" s="32">
        <v>0</v>
      </c>
      <c r="O142" s="32">
        <v>150</v>
      </c>
      <c r="P142" s="32">
        <v>4</v>
      </c>
      <c r="Q142" s="32">
        <v>10</v>
      </c>
      <c r="R142" s="32">
        <v>3</v>
      </c>
      <c r="S142" s="32">
        <v>0</v>
      </c>
      <c r="T142" s="32">
        <v>7</v>
      </c>
      <c r="U142" s="32">
        <v>7</v>
      </c>
      <c r="V142" s="32">
        <v>175</v>
      </c>
      <c r="W142" s="32">
        <v>134</v>
      </c>
      <c r="X142" s="32">
        <v>0</v>
      </c>
      <c r="Y142" s="32">
        <v>202</v>
      </c>
      <c r="Z142" s="32">
        <v>82</v>
      </c>
      <c r="AA142" s="32">
        <v>51</v>
      </c>
      <c r="AB142" s="32">
        <v>5.95</v>
      </c>
      <c r="AC142" s="32">
        <v>0</v>
      </c>
      <c r="AD142" s="32">
        <v>0</v>
      </c>
      <c r="AE142" s="32">
        <v>0</v>
      </c>
      <c r="AF142" s="32">
        <v>14</v>
      </c>
      <c r="AG142" s="32">
        <v>0.8</v>
      </c>
      <c r="AH142" s="32">
        <v>0</v>
      </c>
      <c r="AI142" s="32">
        <v>0</v>
      </c>
      <c r="AJ142" s="32">
        <v>0</v>
      </c>
      <c r="AK142" s="32">
        <v>144</v>
      </c>
      <c r="AL142" s="32">
        <v>57</v>
      </c>
      <c r="AM142" s="32">
        <v>0</v>
      </c>
      <c r="AN142" s="32">
        <v>0</v>
      </c>
      <c r="AO142" s="32">
        <v>2.2000000000000002</v>
      </c>
      <c r="AP142" s="32">
        <v>10</v>
      </c>
      <c r="AQ142" s="32">
        <v>1.74</v>
      </c>
      <c r="AR142" s="32">
        <v>0</v>
      </c>
      <c r="AS142" s="32">
        <v>0</v>
      </c>
      <c r="AT142" s="32">
        <v>3.87</v>
      </c>
      <c r="AU142" s="32">
        <v>175</v>
      </c>
      <c r="AV142" s="32">
        <v>67.16</v>
      </c>
      <c r="AW142" s="32">
        <v>0</v>
      </c>
      <c r="AX142" s="32">
        <v>0</v>
      </c>
      <c r="AY142" s="32">
        <v>54.18</v>
      </c>
      <c r="AZ142" s="32">
        <v>0</v>
      </c>
      <c r="BA142" s="32">
        <v>0</v>
      </c>
      <c r="BB142" s="32">
        <v>0</v>
      </c>
      <c r="BC142" s="32">
        <v>0</v>
      </c>
      <c r="BD142" s="32">
        <v>4</v>
      </c>
      <c r="BE142" s="32">
        <v>78</v>
      </c>
      <c r="BF142" s="32">
        <v>3</v>
      </c>
      <c r="BG142" s="32">
        <v>4</v>
      </c>
      <c r="BH142" s="32">
        <v>20</v>
      </c>
      <c r="BI142" s="32">
        <v>74</v>
      </c>
      <c r="BJ142" s="32">
        <v>0</v>
      </c>
      <c r="BK142" s="32">
        <v>0</v>
      </c>
      <c r="BL142" s="32">
        <v>0</v>
      </c>
      <c r="BM142" s="32">
        <v>0</v>
      </c>
      <c r="BN142" s="32">
        <v>2.74</v>
      </c>
      <c r="BO142" s="32"/>
      <c r="BP142" s="32">
        <v>22</v>
      </c>
      <c r="BQ142" s="32"/>
      <c r="BR142" s="32">
        <v>17.34</v>
      </c>
      <c r="BS142" s="32"/>
      <c r="CH142" s="38" t="s">
        <v>179</v>
      </c>
      <c r="CI142" s="38" t="s">
        <v>498</v>
      </c>
      <c r="CJ142" s="38"/>
    </row>
    <row r="143" spans="1:88" s="1" customFormat="1" hidden="1">
      <c r="A143" s="41" t="s">
        <v>180</v>
      </c>
      <c r="B143" s="32">
        <v>11</v>
      </c>
      <c r="C143" s="32">
        <v>3</v>
      </c>
      <c r="D143" s="32">
        <v>0</v>
      </c>
      <c r="E143" s="32">
        <v>0</v>
      </c>
      <c r="F143" s="32">
        <v>0</v>
      </c>
      <c r="G143" s="32">
        <v>9</v>
      </c>
      <c r="H143" s="32">
        <v>1</v>
      </c>
      <c r="I143" s="32">
        <v>0</v>
      </c>
      <c r="J143" s="32">
        <v>0</v>
      </c>
      <c r="K143" s="32">
        <v>0</v>
      </c>
      <c r="L143" s="32">
        <v>49</v>
      </c>
      <c r="M143" s="32">
        <v>47</v>
      </c>
      <c r="N143" s="32">
        <v>0</v>
      </c>
      <c r="O143" s="32">
        <v>30</v>
      </c>
      <c r="P143" s="32">
        <v>3</v>
      </c>
      <c r="Q143" s="32">
        <v>3</v>
      </c>
      <c r="R143" s="32">
        <v>4</v>
      </c>
      <c r="S143" s="32">
        <v>0</v>
      </c>
      <c r="T143" s="32">
        <v>14</v>
      </c>
      <c r="U143" s="32">
        <v>0</v>
      </c>
      <c r="V143" s="32">
        <v>67</v>
      </c>
      <c r="W143" s="32">
        <v>25</v>
      </c>
      <c r="X143" s="32">
        <v>0</v>
      </c>
      <c r="Y143" s="32">
        <v>64</v>
      </c>
      <c r="Z143" s="32">
        <v>70</v>
      </c>
      <c r="AA143" s="32">
        <v>11</v>
      </c>
      <c r="AB143" s="32">
        <v>2.5499999999999998</v>
      </c>
      <c r="AC143" s="32">
        <v>0</v>
      </c>
      <c r="AD143" s="32">
        <v>0</v>
      </c>
      <c r="AE143" s="32">
        <v>0</v>
      </c>
      <c r="AF143" s="32">
        <v>9</v>
      </c>
      <c r="AG143" s="32">
        <v>0.8</v>
      </c>
      <c r="AH143" s="32">
        <v>0</v>
      </c>
      <c r="AI143" s="32">
        <v>0</v>
      </c>
      <c r="AJ143" s="32">
        <v>0</v>
      </c>
      <c r="AK143" s="32">
        <v>49</v>
      </c>
      <c r="AL143" s="32">
        <v>28.09</v>
      </c>
      <c r="AM143" s="32">
        <v>0</v>
      </c>
      <c r="AN143" s="32">
        <v>0</v>
      </c>
      <c r="AO143" s="32">
        <v>1.17</v>
      </c>
      <c r="AP143" s="32">
        <v>3</v>
      </c>
      <c r="AQ143" s="32">
        <v>2.31</v>
      </c>
      <c r="AR143" s="32">
        <v>0</v>
      </c>
      <c r="AS143" s="32">
        <v>0</v>
      </c>
      <c r="AT143" s="32">
        <v>0</v>
      </c>
      <c r="AU143" s="32">
        <v>67</v>
      </c>
      <c r="AV143" s="32">
        <v>14.44</v>
      </c>
      <c r="AW143" s="32">
        <v>0</v>
      </c>
      <c r="AX143" s="32">
        <v>0</v>
      </c>
      <c r="AY143" s="32">
        <v>31.02</v>
      </c>
      <c r="AZ143" s="32">
        <v>0</v>
      </c>
      <c r="BA143" s="32">
        <v>0</v>
      </c>
      <c r="BB143" s="32">
        <v>0</v>
      </c>
      <c r="BC143" s="32">
        <v>0</v>
      </c>
      <c r="BD143" s="32">
        <v>5</v>
      </c>
      <c r="BE143" s="32">
        <v>14</v>
      </c>
      <c r="BF143" s="32">
        <v>7</v>
      </c>
      <c r="BG143" s="32">
        <v>12</v>
      </c>
      <c r="BH143" s="32">
        <v>0</v>
      </c>
      <c r="BI143" s="32">
        <v>0</v>
      </c>
      <c r="BJ143" s="32">
        <v>0</v>
      </c>
      <c r="BK143" s="32">
        <v>0</v>
      </c>
      <c r="BL143" s="32">
        <v>0</v>
      </c>
      <c r="BM143" s="32">
        <v>0</v>
      </c>
      <c r="BN143" s="32">
        <v>2.44</v>
      </c>
      <c r="BO143" s="32">
        <v>2.79</v>
      </c>
      <c r="BP143" s="32">
        <v>0.97</v>
      </c>
      <c r="BQ143" s="32">
        <v>0.81</v>
      </c>
      <c r="BR143" s="32">
        <v>0</v>
      </c>
      <c r="BS143" s="32">
        <v>0</v>
      </c>
      <c r="CH143" s="38" t="s">
        <v>180</v>
      </c>
      <c r="CI143" s="38" t="s">
        <v>540</v>
      </c>
      <c r="CJ143" s="38"/>
    </row>
    <row r="144" spans="1:88" s="1" customFormat="1" hidden="1">
      <c r="A144" s="41" t="s">
        <v>181</v>
      </c>
      <c r="B144" s="32">
        <v>10</v>
      </c>
      <c r="C144" s="32"/>
      <c r="D144" s="32"/>
      <c r="E144" s="32"/>
      <c r="F144" s="32"/>
      <c r="G144" s="32">
        <v>9</v>
      </c>
      <c r="H144" s="32"/>
      <c r="I144" s="32"/>
      <c r="J144" s="32"/>
      <c r="K144" s="32"/>
      <c r="L144" s="32">
        <v>53</v>
      </c>
      <c r="M144" s="32">
        <v>62</v>
      </c>
      <c r="N144" s="32"/>
      <c r="O144" s="32">
        <v>146</v>
      </c>
      <c r="P144" s="32"/>
      <c r="Q144" s="32">
        <v>8</v>
      </c>
      <c r="R144" s="32">
        <v>56</v>
      </c>
      <c r="S144" s="32"/>
      <c r="T144" s="32"/>
      <c r="U144" s="32"/>
      <c r="V144" s="32">
        <v>79</v>
      </c>
      <c r="W144" s="32">
        <v>39</v>
      </c>
      <c r="X144" s="32"/>
      <c r="Y144" s="32"/>
      <c r="Z144" s="32">
        <v>8</v>
      </c>
      <c r="AA144" s="32">
        <v>10</v>
      </c>
      <c r="AB144" s="32"/>
      <c r="AC144" s="32"/>
      <c r="AD144" s="32"/>
      <c r="AE144" s="32"/>
      <c r="AF144" s="32">
        <v>9</v>
      </c>
      <c r="AG144" s="32"/>
      <c r="AH144" s="32"/>
      <c r="AI144" s="32"/>
      <c r="AJ144" s="32"/>
      <c r="AK144" s="32">
        <v>53</v>
      </c>
      <c r="AL144" s="32">
        <v>33</v>
      </c>
      <c r="AM144" s="32"/>
      <c r="AN144" s="32"/>
      <c r="AO144" s="32"/>
      <c r="AP144" s="32">
        <v>8</v>
      </c>
      <c r="AQ144" s="32">
        <v>25</v>
      </c>
      <c r="AR144" s="32"/>
      <c r="AS144" s="32"/>
      <c r="AT144" s="32"/>
      <c r="AU144" s="32">
        <v>79</v>
      </c>
      <c r="AV144" s="32">
        <v>49</v>
      </c>
      <c r="AW144" s="32"/>
      <c r="AX144" s="32"/>
      <c r="AY144" s="32">
        <v>5</v>
      </c>
      <c r="AZ144" s="32">
        <v>1</v>
      </c>
      <c r="BA144" s="32"/>
      <c r="BB144" s="32"/>
      <c r="BC144" s="32">
        <v>1</v>
      </c>
      <c r="BD144" s="32"/>
      <c r="BE144" s="32"/>
      <c r="BF144" s="32"/>
      <c r="BG144" s="32">
        <v>1</v>
      </c>
      <c r="BH144" s="32"/>
      <c r="BI144" s="32"/>
      <c r="BJ144" s="32">
        <v>0.6</v>
      </c>
      <c r="BK144" s="32"/>
      <c r="BL144" s="32"/>
      <c r="BM144" s="32">
        <v>0.8</v>
      </c>
      <c r="BN144" s="32"/>
      <c r="BO144" s="32"/>
      <c r="BP144" s="32"/>
      <c r="BQ144" s="32">
        <v>1</v>
      </c>
      <c r="BR144" s="32"/>
      <c r="BS144" s="32"/>
      <c r="CH144" s="38" t="s">
        <v>181</v>
      </c>
      <c r="CI144" s="38" t="s">
        <v>541</v>
      </c>
      <c r="CJ144" s="38">
        <v>92</v>
      </c>
    </row>
    <row r="145" spans="1:88" s="1" customFormat="1" hidden="1">
      <c r="A145" s="41" t="s">
        <v>182</v>
      </c>
      <c r="B145" s="32" t="s">
        <v>93</v>
      </c>
      <c r="C145" s="32" t="s">
        <v>93</v>
      </c>
      <c r="D145" s="32" t="s">
        <v>93</v>
      </c>
      <c r="E145" s="32" t="s">
        <v>93</v>
      </c>
      <c r="F145" s="32" t="s">
        <v>93</v>
      </c>
      <c r="G145" s="32" t="s">
        <v>93</v>
      </c>
      <c r="H145" s="32" t="s">
        <v>93</v>
      </c>
      <c r="I145" s="32" t="s">
        <v>93</v>
      </c>
      <c r="J145" s="32" t="s">
        <v>93</v>
      </c>
      <c r="K145" s="32" t="s">
        <v>93</v>
      </c>
      <c r="L145" s="32" t="s">
        <v>93</v>
      </c>
      <c r="M145" s="32" t="s">
        <v>93</v>
      </c>
      <c r="N145" s="32" t="s">
        <v>93</v>
      </c>
      <c r="O145" s="32" t="s">
        <v>93</v>
      </c>
      <c r="P145" s="32" t="s">
        <v>93</v>
      </c>
      <c r="Q145" s="32" t="s">
        <v>93</v>
      </c>
      <c r="R145" s="32" t="s">
        <v>93</v>
      </c>
      <c r="S145" s="32" t="s">
        <v>93</v>
      </c>
      <c r="T145" s="32" t="s">
        <v>93</v>
      </c>
      <c r="U145" s="32" t="s">
        <v>93</v>
      </c>
      <c r="V145" s="32" t="s">
        <v>93</v>
      </c>
      <c r="W145" s="32" t="s">
        <v>93</v>
      </c>
      <c r="X145" s="32" t="s">
        <v>93</v>
      </c>
      <c r="Y145" s="32" t="s">
        <v>93</v>
      </c>
      <c r="Z145" s="32" t="s">
        <v>93</v>
      </c>
      <c r="AA145" s="32" t="s">
        <v>93</v>
      </c>
      <c r="AB145" s="32" t="s">
        <v>93</v>
      </c>
      <c r="AC145" s="32" t="s">
        <v>93</v>
      </c>
      <c r="AD145" s="32" t="s">
        <v>93</v>
      </c>
      <c r="AE145" s="32" t="s">
        <v>93</v>
      </c>
      <c r="AF145" s="32" t="s">
        <v>93</v>
      </c>
      <c r="AG145" s="32" t="s">
        <v>93</v>
      </c>
      <c r="AH145" s="32" t="s">
        <v>93</v>
      </c>
      <c r="AI145" s="32" t="s">
        <v>93</v>
      </c>
      <c r="AJ145" s="32" t="s">
        <v>93</v>
      </c>
      <c r="AK145" s="32" t="s">
        <v>93</v>
      </c>
      <c r="AL145" s="32" t="s">
        <v>93</v>
      </c>
      <c r="AM145" s="32" t="s">
        <v>93</v>
      </c>
      <c r="AN145" s="32" t="s">
        <v>93</v>
      </c>
      <c r="AO145" s="32" t="s">
        <v>93</v>
      </c>
      <c r="AP145" s="32" t="s">
        <v>93</v>
      </c>
      <c r="AQ145" s="32" t="s">
        <v>93</v>
      </c>
      <c r="AR145" s="32" t="s">
        <v>93</v>
      </c>
      <c r="AS145" s="32" t="s">
        <v>93</v>
      </c>
      <c r="AT145" s="32" t="s">
        <v>93</v>
      </c>
      <c r="AU145" s="32" t="s">
        <v>93</v>
      </c>
      <c r="AV145" s="32" t="s">
        <v>93</v>
      </c>
      <c r="AW145" s="32" t="s">
        <v>93</v>
      </c>
      <c r="AX145" s="32" t="s">
        <v>93</v>
      </c>
      <c r="AY145" s="32" t="s">
        <v>93</v>
      </c>
      <c r="AZ145" s="32" t="s">
        <v>93</v>
      </c>
      <c r="BA145" s="32" t="s">
        <v>93</v>
      </c>
      <c r="BB145" s="32" t="s">
        <v>93</v>
      </c>
      <c r="BC145" s="32" t="s">
        <v>93</v>
      </c>
      <c r="BD145" s="32" t="s">
        <v>93</v>
      </c>
      <c r="BE145" s="32" t="s">
        <v>93</v>
      </c>
      <c r="BF145" s="32" t="s">
        <v>93</v>
      </c>
      <c r="BG145" s="32" t="s">
        <v>93</v>
      </c>
      <c r="BH145" s="32" t="s">
        <v>93</v>
      </c>
      <c r="BI145" s="32" t="s">
        <v>93</v>
      </c>
      <c r="BJ145" s="32" t="s">
        <v>93</v>
      </c>
      <c r="BK145" s="32" t="s">
        <v>93</v>
      </c>
      <c r="BL145" s="32" t="s">
        <v>93</v>
      </c>
      <c r="BM145" s="32" t="s">
        <v>93</v>
      </c>
      <c r="BN145" s="32" t="s">
        <v>93</v>
      </c>
      <c r="BO145" s="32" t="s">
        <v>93</v>
      </c>
      <c r="BP145" s="32" t="s">
        <v>93</v>
      </c>
      <c r="BQ145" s="32" t="s">
        <v>93</v>
      </c>
      <c r="BR145" s="32" t="s">
        <v>93</v>
      </c>
      <c r="BS145" s="32"/>
      <c r="BT145" s="1" t="s">
        <v>94</v>
      </c>
      <c r="CH145" s="38" t="s">
        <v>182</v>
      </c>
      <c r="CI145" s="38" t="s">
        <v>542</v>
      </c>
      <c r="CJ145" s="38"/>
    </row>
    <row r="146" spans="1:88" s="1" customFormat="1" hidden="1">
      <c r="A146" s="41" t="s">
        <v>183</v>
      </c>
      <c r="B146" s="32">
        <v>17</v>
      </c>
      <c r="C146" s="32">
        <v>1</v>
      </c>
      <c r="D146" s="32"/>
      <c r="E146" s="32"/>
      <c r="F146" s="32"/>
      <c r="G146" s="32"/>
      <c r="H146" s="32"/>
      <c r="I146" s="32"/>
      <c r="J146" s="32"/>
      <c r="K146" s="32"/>
      <c r="L146" s="32">
        <v>160</v>
      </c>
      <c r="M146" s="32">
        <v>107</v>
      </c>
      <c r="N146" s="32"/>
      <c r="O146" s="32">
        <v>115</v>
      </c>
      <c r="P146" s="32">
        <v>10</v>
      </c>
      <c r="Q146" s="32">
        <v>72</v>
      </c>
      <c r="R146" s="32">
        <v>36</v>
      </c>
      <c r="S146" s="32"/>
      <c r="T146" s="32">
        <v>60</v>
      </c>
      <c r="U146" s="32">
        <v>29</v>
      </c>
      <c r="V146" s="32">
        <v>270</v>
      </c>
      <c r="W146" s="32">
        <v>163</v>
      </c>
      <c r="X146" s="32"/>
      <c r="Y146" s="32">
        <v>73</v>
      </c>
      <c r="Z146" s="32">
        <v>86</v>
      </c>
      <c r="AA146" s="32">
        <v>17</v>
      </c>
      <c r="AB146" s="32">
        <v>0.6</v>
      </c>
      <c r="AC146" s="32"/>
      <c r="AD146" s="32"/>
      <c r="AE146" s="32"/>
      <c r="AF146" s="32"/>
      <c r="AG146" s="32"/>
      <c r="AH146" s="32"/>
      <c r="AI146" s="32"/>
      <c r="AJ146" s="32"/>
      <c r="AK146" s="32">
        <v>160</v>
      </c>
      <c r="AL146" s="32">
        <v>66.03</v>
      </c>
      <c r="AM146" s="32"/>
      <c r="AN146" s="32"/>
      <c r="AO146" s="32">
        <v>6.7850000000000001</v>
      </c>
      <c r="AP146" s="32">
        <v>72</v>
      </c>
      <c r="AQ146" s="32">
        <v>21.19</v>
      </c>
      <c r="AR146" s="32"/>
      <c r="AS146" s="32"/>
      <c r="AT146" s="32">
        <v>19.760000000000002</v>
      </c>
      <c r="AU146" s="32">
        <v>270</v>
      </c>
      <c r="AV146" s="32">
        <v>91.94</v>
      </c>
      <c r="AW146" s="32"/>
      <c r="AX146" s="32"/>
      <c r="AY146" s="32">
        <v>43.31</v>
      </c>
      <c r="AZ146" s="32">
        <v>1</v>
      </c>
      <c r="BA146" s="32">
        <v>2</v>
      </c>
      <c r="BB146" s="32"/>
      <c r="BC146" s="32"/>
      <c r="BD146" s="32">
        <v>2</v>
      </c>
      <c r="BE146" s="32">
        <v>12</v>
      </c>
      <c r="BF146" s="32">
        <v>4</v>
      </c>
      <c r="BG146" s="32">
        <v>48</v>
      </c>
      <c r="BH146" s="32">
        <v>1</v>
      </c>
      <c r="BI146" s="32">
        <v>14</v>
      </c>
      <c r="BJ146" s="32">
        <v>1</v>
      </c>
      <c r="BK146" s="32">
        <v>1</v>
      </c>
      <c r="BL146" s="32"/>
      <c r="BM146" s="32"/>
      <c r="BN146" s="32">
        <v>1.2</v>
      </c>
      <c r="BO146" s="32">
        <v>8.5</v>
      </c>
      <c r="BP146" s="32">
        <v>3</v>
      </c>
      <c r="BQ146" s="32">
        <v>15.6</v>
      </c>
      <c r="BR146" s="32">
        <v>1</v>
      </c>
      <c r="BS146" s="32">
        <v>5.8</v>
      </c>
      <c r="CH146" s="38" t="s">
        <v>183</v>
      </c>
      <c r="CI146" s="38" t="s">
        <v>498</v>
      </c>
      <c r="CJ146" s="38">
        <v>161</v>
      </c>
    </row>
    <row r="147" spans="1:88" s="1" customFormat="1" hidden="1">
      <c r="A147" s="41" t="s">
        <v>184</v>
      </c>
      <c r="B147" s="32" t="s">
        <v>93</v>
      </c>
      <c r="C147" s="32" t="s">
        <v>93</v>
      </c>
      <c r="D147" s="32" t="s">
        <v>93</v>
      </c>
      <c r="E147" s="32" t="s">
        <v>93</v>
      </c>
      <c r="F147" s="32" t="s">
        <v>93</v>
      </c>
      <c r="G147" s="32" t="s">
        <v>93</v>
      </c>
      <c r="H147" s="32" t="s">
        <v>93</v>
      </c>
      <c r="I147" s="32" t="s">
        <v>93</v>
      </c>
      <c r="J147" s="32" t="s">
        <v>93</v>
      </c>
      <c r="K147" s="32" t="s">
        <v>93</v>
      </c>
      <c r="L147" s="32" t="s">
        <v>93</v>
      </c>
      <c r="M147" s="32" t="s">
        <v>93</v>
      </c>
      <c r="N147" s="32" t="s">
        <v>93</v>
      </c>
      <c r="O147" s="32" t="s">
        <v>93</v>
      </c>
      <c r="P147" s="32" t="s">
        <v>93</v>
      </c>
      <c r="Q147" s="32" t="s">
        <v>93</v>
      </c>
      <c r="R147" s="32" t="s">
        <v>93</v>
      </c>
      <c r="S147" s="32" t="s">
        <v>93</v>
      </c>
      <c r="T147" s="32" t="s">
        <v>93</v>
      </c>
      <c r="U147" s="32" t="s">
        <v>93</v>
      </c>
      <c r="V147" s="32" t="s">
        <v>93</v>
      </c>
      <c r="W147" s="32" t="s">
        <v>93</v>
      </c>
      <c r="X147" s="32" t="s">
        <v>93</v>
      </c>
      <c r="Y147" s="32" t="s">
        <v>93</v>
      </c>
      <c r="Z147" s="32" t="s">
        <v>93</v>
      </c>
      <c r="AA147" s="32" t="s">
        <v>93</v>
      </c>
      <c r="AB147" s="32" t="s">
        <v>93</v>
      </c>
      <c r="AC147" s="32" t="s">
        <v>93</v>
      </c>
      <c r="AD147" s="32" t="s">
        <v>93</v>
      </c>
      <c r="AE147" s="32" t="s">
        <v>93</v>
      </c>
      <c r="AF147" s="32" t="s">
        <v>93</v>
      </c>
      <c r="AG147" s="32" t="s">
        <v>93</v>
      </c>
      <c r="AH147" s="32" t="s">
        <v>93</v>
      </c>
      <c r="AI147" s="32" t="s">
        <v>93</v>
      </c>
      <c r="AJ147" s="32" t="s">
        <v>93</v>
      </c>
      <c r="AK147" s="32" t="s">
        <v>93</v>
      </c>
      <c r="AL147" s="32" t="s">
        <v>93</v>
      </c>
      <c r="AM147" s="32" t="s">
        <v>93</v>
      </c>
      <c r="AN147" s="32" t="s">
        <v>93</v>
      </c>
      <c r="AO147" s="32" t="s">
        <v>93</v>
      </c>
      <c r="AP147" s="32" t="s">
        <v>93</v>
      </c>
      <c r="AQ147" s="32" t="s">
        <v>93</v>
      </c>
      <c r="AR147" s="32" t="s">
        <v>93</v>
      </c>
      <c r="AS147" s="32" t="s">
        <v>93</v>
      </c>
      <c r="AT147" s="32" t="s">
        <v>93</v>
      </c>
      <c r="AU147" s="32" t="s">
        <v>93</v>
      </c>
      <c r="AV147" s="32" t="s">
        <v>93</v>
      </c>
      <c r="AW147" s="32" t="s">
        <v>93</v>
      </c>
      <c r="AX147" s="32" t="s">
        <v>93</v>
      </c>
      <c r="AY147" s="32" t="s">
        <v>93</v>
      </c>
      <c r="AZ147" s="32" t="s">
        <v>93</v>
      </c>
      <c r="BA147" s="32" t="s">
        <v>93</v>
      </c>
      <c r="BB147" s="32" t="s">
        <v>93</v>
      </c>
      <c r="BC147" s="32" t="s">
        <v>93</v>
      </c>
      <c r="BD147" s="32" t="s">
        <v>93</v>
      </c>
      <c r="BE147" s="32" t="s">
        <v>93</v>
      </c>
      <c r="BF147" s="32" t="s">
        <v>93</v>
      </c>
      <c r="BG147" s="32" t="s">
        <v>93</v>
      </c>
      <c r="BH147" s="32" t="s">
        <v>93</v>
      </c>
      <c r="BI147" s="32" t="s">
        <v>93</v>
      </c>
      <c r="BJ147" s="32" t="s">
        <v>93</v>
      </c>
      <c r="BK147" s="32" t="s">
        <v>93</v>
      </c>
      <c r="BL147" s="32" t="s">
        <v>93</v>
      </c>
      <c r="BM147" s="32" t="s">
        <v>93</v>
      </c>
      <c r="BN147" s="32" t="s">
        <v>93</v>
      </c>
      <c r="BO147" s="32" t="s">
        <v>93</v>
      </c>
      <c r="BP147" s="32" t="s">
        <v>93</v>
      </c>
      <c r="BQ147" s="32" t="s">
        <v>93</v>
      </c>
      <c r="BR147" s="32" t="s">
        <v>93</v>
      </c>
      <c r="BS147" s="32"/>
      <c r="BT147" s="1" t="s">
        <v>94</v>
      </c>
      <c r="CH147" s="38" t="s">
        <v>184</v>
      </c>
      <c r="CI147" s="38" t="s">
        <v>543</v>
      </c>
      <c r="CJ147" s="38">
        <v>74</v>
      </c>
    </row>
    <row r="148" spans="1:88" s="1" customFormat="1" hidden="1">
      <c r="A148" s="41" t="s">
        <v>185</v>
      </c>
      <c r="B148" s="32" t="s">
        <v>93</v>
      </c>
      <c r="C148" s="32" t="s">
        <v>93</v>
      </c>
      <c r="D148" s="32" t="s">
        <v>93</v>
      </c>
      <c r="E148" s="32" t="s">
        <v>93</v>
      </c>
      <c r="F148" s="32" t="s">
        <v>93</v>
      </c>
      <c r="G148" s="32" t="s">
        <v>93</v>
      </c>
      <c r="H148" s="32" t="s">
        <v>93</v>
      </c>
      <c r="I148" s="32" t="s">
        <v>93</v>
      </c>
      <c r="J148" s="32" t="s">
        <v>93</v>
      </c>
      <c r="K148" s="32" t="s">
        <v>93</v>
      </c>
      <c r="L148" s="32" t="s">
        <v>93</v>
      </c>
      <c r="M148" s="32" t="s">
        <v>93</v>
      </c>
      <c r="N148" s="32" t="s">
        <v>93</v>
      </c>
      <c r="O148" s="32" t="s">
        <v>93</v>
      </c>
      <c r="P148" s="32" t="s">
        <v>93</v>
      </c>
      <c r="Q148" s="32" t="s">
        <v>93</v>
      </c>
      <c r="R148" s="32" t="s">
        <v>93</v>
      </c>
      <c r="S148" s="32" t="s">
        <v>93</v>
      </c>
      <c r="T148" s="32" t="s">
        <v>93</v>
      </c>
      <c r="U148" s="32" t="s">
        <v>93</v>
      </c>
      <c r="V148" s="32" t="s">
        <v>93</v>
      </c>
      <c r="W148" s="32" t="s">
        <v>93</v>
      </c>
      <c r="X148" s="32" t="s">
        <v>93</v>
      </c>
      <c r="Y148" s="32" t="s">
        <v>93</v>
      </c>
      <c r="Z148" s="32" t="s">
        <v>93</v>
      </c>
      <c r="AA148" s="32" t="s">
        <v>93</v>
      </c>
      <c r="AB148" s="32" t="s">
        <v>93</v>
      </c>
      <c r="AC148" s="32" t="s">
        <v>93</v>
      </c>
      <c r="AD148" s="32" t="s">
        <v>93</v>
      </c>
      <c r="AE148" s="32" t="s">
        <v>93</v>
      </c>
      <c r="AF148" s="32" t="s">
        <v>93</v>
      </c>
      <c r="AG148" s="32" t="s">
        <v>93</v>
      </c>
      <c r="AH148" s="32" t="s">
        <v>93</v>
      </c>
      <c r="AI148" s="32" t="s">
        <v>93</v>
      </c>
      <c r="AJ148" s="32" t="s">
        <v>93</v>
      </c>
      <c r="AK148" s="32" t="s">
        <v>93</v>
      </c>
      <c r="AL148" s="32" t="s">
        <v>93</v>
      </c>
      <c r="AM148" s="32" t="s">
        <v>93</v>
      </c>
      <c r="AN148" s="32" t="s">
        <v>93</v>
      </c>
      <c r="AO148" s="32" t="s">
        <v>93</v>
      </c>
      <c r="AP148" s="32" t="s">
        <v>93</v>
      </c>
      <c r="AQ148" s="32" t="s">
        <v>93</v>
      </c>
      <c r="AR148" s="32" t="s">
        <v>93</v>
      </c>
      <c r="AS148" s="32" t="s">
        <v>93</v>
      </c>
      <c r="AT148" s="32" t="s">
        <v>93</v>
      </c>
      <c r="AU148" s="32" t="s">
        <v>93</v>
      </c>
      <c r="AV148" s="32" t="s">
        <v>93</v>
      </c>
      <c r="AW148" s="32" t="s">
        <v>93</v>
      </c>
      <c r="AX148" s="32" t="s">
        <v>93</v>
      </c>
      <c r="AY148" s="32" t="s">
        <v>93</v>
      </c>
      <c r="AZ148" s="32" t="s">
        <v>93</v>
      </c>
      <c r="BA148" s="32" t="s">
        <v>93</v>
      </c>
      <c r="BB148" s="32" t="s">
        <v>93</v>
      </c>
      <c r="BC148" s="32" t="s">
        <v>93</v>
      </c>
      <c r="BD148" s="32" t="s">
        <v>93</v>
      </c>
      <c r="BE148" s="32" t="s">
        <v>93</v>
      </c>
      <c r="BF148" s="32" t="s">
        <v>93</v>
      </c>
      <c r="BG148" s="32" t="s">
        <v>93</v>
      </c>
      <c r="BH148" s="32" t="s">
        <v>93</v>
      </c>
      <c r="BI148" s="32" t="s">
        <v>93</v>
      </c>
      <c r="BJ148" s="32" t="s">
        <v>93</v>
      </c>
      <c r="BK148" s="32" t="s">
        <v>93</v>
      </c>
      <c r="BL148" s="32" t="s">
        <v>93</v>
      </c>
      <c r="BM148" s="32" t="s">
        <v>93</v>
      </c>
      <c r="BN148" s="32" t="s">
        <v>93</v>
      </c>
      <c r="BO148" s="32" t="s">
        <v>93</v>
      </c>
      <c r="BP148" s="32" t="s">
        <v>93</v>
      </c>
      <c r="BQ148" s="32" t="s">
        <v>93</v>
      </c>
      <c r="BR148" s="32" t="s">
        <v>93</v>
      </c>
      <c r="BS148" s="32"/>
      <c r="BT148" s="1" t="s">
        <v>94</v>
      </c>
      <c r="CH148" s="38" t="s">
        <v>185</v>
      </c>
      <c r="CI148" s="38" t="s">
        <v>519</v>
      </c>
      <c r="CJ148" s="38"/>
    </row>
    <row r="149" spans="1:88" s="1" customFormat="1" hidden="1">
      <c r="A149" s="41" t="s">
        <v>186</v>
      </c>
      <c r="B149" s="32">
        <v>20</v>
      </c>
      <c r="C149" s="32"/>
      <c r="D149" s="32"/>
      <c r="E149" s="32"/>
      <c r="F149" s="32"/>
      <c r="G149" s="32">
        <v>26</v>
      </c>
      <c r="H149" s="32">
        <v>4</v>
      </c>
      <c r="I149" s="32"/>
      <c r="J149" s="32"/>
      <c r="K149" s="32"/>
      <c r="L149" s="32">
        <v>58</v>
      </c>
      <c r="M149" s="32">
        <v>34</v>
      </c>
      <c r="N149" s="32"/>
      <c r="O149" s="32">
        <v>19</v>
      </c>
      <c r="P149" s="32">
        <v>2</v>
      </c>
      <c r="Q149" s="32">
        <v>22</v>
      </c>
      <c r="R149" s="32">
        <v>9</v>
      </c>
      <c r="S149" s="32"/>
      <c r="T149" s="32">
        <v>1</v>
      </c>
      <c r="U149" s="32"/>
      <c r="V149" s="32">
        <v>77</v>
      </c>
      <c r="W149" s="32">
        <v>56</v>
      </c>
      <c r="X149" s="32">
        <v>48</v>
      </c>
      <c r="Y149" s="32"/>
      <c r="Z149" s="32">
        <v>14</v>
      </c>
      <c r="AA149" s="32">
        <v>20</v>
      </c>
      <c r="AB149" s="32"/>
      <c r="AC149" s="32"/>
      <c r="AD149" s="32"/>
      <c r="AE149" s="32"/>
      <c r="AF149" s="32">
        <v>26</v>
      </c>
      <c r="AG149" s="32">
        <v>2.5099999999999998</v>
      </c>
      <c r="AH149" s="32"/>
      <c r="AI149" s="32"/>
      <c r="AJ149" s="32"/>
      <c r="AK149" s="32">
        <v>58</v>
      </c>
      <c r="AL149" s="32">
        <v>22.29</v>
      </c>
      <c r="AM149" s="32"/>
      <c r="AN149" s="32"/>
      <c r="AO149" s="32">
        <v>0.8</v>
      </c>
      <c r="AP149" s="32">
        <v>22</v>
      </c>
      <c r="AQ149" s="32">
        <v>4.63</v>
      </c>
      <c r="AR149" s="32"/>
      <c r="AS149" s="32"/>
      <c r="AT149" s="32"/>
      <c r="AU149" s="32">
        <v>77</v>
      </c>
      <c r="AV149" s="32">
        <v>34.770000000000003</v>
      </c>
      <c r="AW149" s="32"/>
      <c r="AX149" s="32"/>
      <c r="AY149" s="32">
        <v>7.51</v>
      </c>
      <c r="AZ149" s="32">
        <v>0</v>
      </c>
      <c r="BA149" s="32">
        <v>0</v>
      </c>
      <c r="BB149" s="32">
        <v>0</v>
      </c>
      <c r="BC149" s="32">
        <v>0</v>
      </c>
      <c r="BD149" s="32">
        <v>0</v>
      </c>
      <c r="BE149" s="32">
        <v>6</v>
      </c>
      <c r="BF149" s="32">
        <v>0</v>
      </c>
      <c r="BG149" s="32">
        <v>0</v>
      </c>
      <c r="BH149" s="32">
        <v>3</v>
      </c>
      <c r="BI149" s="32">
        <v>10</v>
      </c>
      <c r="BJ149" s="32"/>
      <c r="BK149" s="32"/>
      <c r="BL149" s="32"/>
      <c r="BM149" s="32"/>
      <c r="BN149" s="32"/>
      <c r="BO149" s="32">
        <v>3</v>
      </c>
      <c r="BP149" s="32"/>
      <c r="BQ149" s="32"/>
      <c r="BR149" s="32">
        <v>3</v>
      </c>
      <c r="BS149" s="32">
        <v>10</v>
      </c>
      <c r="CH149" s="38" t="s">
        <v>186</v>
      </c>
      <c r="CI149" s="38" t="s">
        <v>498</v>
      </c>
      <c r="CJ149" s="38">
        <v>0</v>
      </c>
    </row>
    <row r="150" spans="1:88" s="1" customFormat="1" hidden="1">
      <c r="A150" s="41" t="s">
        <v>187</v>
      </c>
      <c r="B150" s="32" t="s">
        <v>93</v>
      </c>
      <c r="C150" s="32" t="s">
        <v>93</v>
      </c>
      <c r="D150" s="32" t="s">
        <v>93</v>
      </c>
      <c r="E150" s="32" t="s">
        <v>93</v>
      </c>
      <c r="F150" s="32" t="s">
        <v>93</v>
      </c>
      <c r="G150" s="32" t="s">
        <v>93</v>
      </c>
      <c r="H150" s="32" t="s">
        <v>93</v>
      </c>
      <c r="I150" s="32" t="s">
        <v>93</v>
      </c>
      <c r="J150" s="32" t="s">
        <v>93</v>
      </c>
      <c r="K150" s="32" t="s">
        <v>93</v>
      </c>
      <c r="L150" s="32" t="s">
        <v>93</v>
      </c>
      <c r="M150" s="32" t="s">
        <v>93</v>
      </c>
      <c r="N150" s="32" t="s">
        <v>93</v>
      </c>
      <c r="O150" s="32" t="s">
        <v>93</v>
      </c>
      <c r="P150" s="32" t="s">
        <v>93</v>
      </c>
      <c r="Q150" s="32" t="s">
        <v>93</v>
      </c>
      <c r="R150" s="32" t="s">
        <v>93</v>
      </c>
      <c r="S150" s="32" t="s">
        <v>93</v>
      </c>
      <c r="T150" s="32" t="s">
        <v>93</v>
      </c>
      <c r="U150" s="32" t="s">
        <v>93</v>
      </c>
      <c r="V150" s="32" t="s">
        <v>93</v>
      </c>
      <c r="W150" s="32" t="s">
        <v>93</v>
      </c>
      <c r="X150" s="32" t="s">
        <v>93</v>
      </c>
      <c r="Y150" s="32" t="s">
        <v>93</v>
      </c>
      <c r="Z150" s="32" t="s">
        <v>93</v>
      </c>
      <c r="AA150" s="32" t="s">
        <v>93</v>
      </c>
      <c r="AB150" s="32" t="s">
        <v>93</v>
      </c>
      <c r="AC150" s="32" t="s">
        <v>93</v>
      </c>
      <c r="AD150" s="32" t="s">
        <v>93</v>
      </c>
      <c r="AE150" s="32" t="s">
        <v>93</v>
      </c>
      <c r="AF150" s="32" t="s">
        <v>93</v>
      </c>
      <c r="AG150" s="32" t="s">
        <v>93</v>
      </c>
      <c r="AH150" s="32" t="s">
        <v>93</v>
      </c>
      <c r="AI150" s="32" t="s">
        <v>93</v>
      </c>
      <c r="AJ150" s="32" t="s">
        <v>93</v>
      </c>
      <c r="AK150" s="32" t="s">
        <v>93</v>
      </c>
      <c r="AL150" s="32" t="s">
        <v>93</v>
      </c>
      <c r="AM150" s="32" t="s">
        <v>93</v>
      </c>
      <c r="AN150" s="32" t="s">
        <v>93</v>
      </c>
      <c r="AO150" s="32" t="s">
        <v>93</v>
      </c>
      <c r="AP150" s="32" t="s">
        <v>93</v>
      </c>
      <c r="AQ150" s="32" t="s">
        <v>93</v>
      </c>
      <c r="AR150" s="32" t="s">
        <v>93</v>
      </c>
      <c r="AS150" s="32" t="s">
        <v>93</v>
      </c>
      <c r="AT150" s="32" t="s">
        <v>93</v>
      </c>
      <c r="AU150" s="32" t="s">
        <v>93</v>
      </c>
      <c r="AV150" s="32" t="s">
        <v>93</v>
      </c>
      <c r="AW150" s="32" t="s">
        <v>93</v>
      </c>
      <c r="AX150" s="32" t="s">
        <v>93</v>
      </c>
      <c r="AY150" s="32" t="s">
        <v>93</v>
      </c>
      <c r="AZ150" s="32" t="s">
        <v>93</v>
      </c>
      <c r="BA150" s="32" t="s">
        <v>93</v>
      </c>
      <c r="BB150" s="32" t="s">
        <v>93</v>
      </c>
      <c r="BC150" s="32" t="s">
        <v>93</v>
      </c>
      <c r="BD150" s="32" t="s">
        <v>93</v>
      </c>
      <c r="BE150" s="32" t="s">
        <v>93</v>
      </c>
      <c r="BF150" s="32" t="s">
        <v>93</v>
      </c>
      <c r="BG150" s="32" t="s">
        <v>93</v>
      </c>
      <c r="BH150" s="32" t="s">
        <v>93</v>
      </c>
      <c r="BI150" s="32" t="s">
        <v>93</v>
      </c>
      <c r="BJ150" s="32" t="s">
        <v>93</v>
      </c>
      <c r="BK150" s="32" t="s">
        <v>93</v>
      </c>
      <c r="BL150" s="32" t="s">
        <v>93</v>
      </c>
      <c r="BM150" s="32" t="s">
        <v>93</v>
      </c>
      <c r="BN150" s="32" t="s">
        <v>93</v>
      </c>
      <c r="BO150" s="32" t="s">
        <v>93</v>
      </c>
      <c r="BP150" s="32" t="s">
        <v>93</v>
      </c>
      <c r="BQ150" s="32" t="s">
        <v>93</v>
      </c>
      <c r="BR150" s="32" t="s">
        <v>93</v>
      </c>
      <c r="BS150" s="32"/>
      <c r="BT150" s="1" t="s">
        <v>94</v>
      </c>
      <c r="CH150" s="38" t="s">
        <v>187</v>
      </c>
      <c r="CI150" s="38" t="s">
        <v>498</v>
      </c>
      <c r="CJ150" s="38"/>
    </row>
    <row r="151" spans="1:88" s="1" customFormat="1" hidden="1">
      <c r="A151" s="41" t="s">
        <v>188</v>
      </c>
      <c r="B151" s="32">
        <v>41</v>
      </c>
      <c r="C151" s="32">
        <v>1</v>
      </c>
      <c r="D151" s="32">
        <v>0</v>
      </c>
      <c r="E151" s="32">
        <v>0</v>
      </c>
      <c r="F151" s="32">
        <v>0</v>
      </c>
      <c r="G151" s="32">
        <v>41</v>
      </c>
      <c r="H151" s="32">
        <v>5</v>
      </c>
      <c r="I151" s="32">
        <v>0</v>
      </c>
      <c r="J151" s="32">
        <v>0</v>
      </c>
      <c r="K151" s="32">
        <v>0</v>
      </c>
      <c r="L151" s="32">
        <v>83</v>
      </c>
      <c r="M151" s="32">
        <v>36</v>
      </c>
      <c r="N151" s="32">
        <v>0</v>
      </c>
      <c r="O151" s="32">
        <v>1</v>
      </c>
      <c r="P151" s="32">
        <v>0</v>
      </c>
      <c r="Q151" s="32">
        <v>53</v>
      </c>
      <c r="R151" s="32">
        <v>19</v>
      </c>
      <c r="S151" s="32">
        <v>0</v>
      </c>
      <c r="T151" s="32">
        <v>1</v>
      </c>
      <c r="U151" s="32">
        <v>1</v>
      </c>
      <c r="V151" s="32">
        <v>68</v>
      </c>
      <c r="W151" s="32">
        <v>19</v>
      </c>
      <c r="X151" s="32">
        <v>0</v>
      </c>
      <c r="Y151" s="32">
        <v>29</v>
      </c>
      <c r="Z151" s="32">
        <v>21</v>
      </c>
      <c r="AA151" s="32">
        <v>41</v>
      </c>
      <c r="AB151" s="32">
        <v>0.8</v>
      </c>
      <c r="AC151" s="32">
        <v>0</v>
      </c>
      <c r="AD151" s="32">
        <v>0</v>
      </c>
      <c r="AE151" s="32">
        <v>0</v>
      </c>
      <c r="AF151" s="32">
        <v>41</v>
      </c>
      <c r="AG151" s="32">
        <v>4</v>
      </c>
      <c r="AH151" s="32">
        <v>0</v>
      </c>
      <c r="AI151" s="32">
        <v>0</v>
      </c>
      <c r="AJ151" s="32">
        <v>0</v>
      </c>
      <c r="AK151" s="32">
        <v>83</v>
      </c>
      <c r="AL151" s="32">
        <v>22.6</v>
      </c>
      <c r="AM151" s="32">
        <v>0</v>
      </c>
      <c r="AN151" s="32">
        <v>0</v>
      </c>
      <c r="AO151" s="32">
        <v>0</v>
      </c>
      <c r="AP151" s="32">
        <v>53</v>
      </c>
      <c r="AQ151" s="32">
        <v>10.81</v>
      </c>
      <c r="AR151" s="32">
        <v>0</v>
      </c>
      <c r="AS151" s="32">
        <v>0</v>
      </c>
      <c r="AT151" s="32">
        <v>0.9</v>
      </c>
      <c r="AU151" s="32">
        <v>68</v>
      </c>
      <c r="AV151" s="32">
        <v>12.37</v>
      </c>
      <c r="AW151" s="32">
        <v>0</v>
      </c>
      <c r="AX151" s="32">
        <v>0</v>
      </c>
      <c r="AY151" s="32">
        <v>13.48</v>
      </c>
      <c r="AZ151" s="32">
        <v>2</v>
      </c>
      <c r="BA151" s="32">
        <v>2</v>
      </c>
      <c r="BB151" s="32">
        <v>0</v>
      </c>
      <c r="BC151" s="32">
        <v>0</v>
      </c>
      <c r="BD151" s="32">
        <v>3</v>
      </c>
      <c r="BE151" s="32">
        <v>8</v>
      </c>
      <c r="BF151" s="32">
        <v>2</v>
      </c>
      <c r="BG151" s="32">
        <v>2</v>
      </c>
      <c r="BH151" s="32">
        <v>0</v>
      </c>
      <c r="BI151" s="32">
        <v>1</v>
      </c>
      <c r="BJ151" s="32">
        <v>1.6</v>
      </c>
      <c r="BK151" s="32">
        <v>2</v>
      </c>
      <c r="BL151" s="32">
        <v>0</v>
      </c>
      <c r="BM151" s="32">
        <v>0</v>
      </c>
      <c r="BN151" s="32">
        <v>3</v>
      </c>
      <c r="BO151" s="32">
        <v>8</v>
      </c>
      <c r="BP151" s="32">
        <v>2</v>
      </c>
      <c r="BQ151" s="32">
        <v>2</v>
      </c>
      <c r="BR151" s="32">
        <v>0</v>
      </c>
      <c r="BS151" s="32">
        <v>1</v>
      </c>
      <c r="CH151" s="38" t="s">
        <v>188</v>
      </c>
      <c r="CI151" s="38" t="s">
        <v>544</v>
      </c>
      <c r="CJ151" s="38">
        <v>8</v>
      </c>
    </row>
    <row r="152" spans="1:88" s="1" customFormat="1" hidden="1">
      <c r="A152" s="41" t="s">
        <v>189</v>
      </c>
      <c r="B152" s="32" t="s">
        <v>93</v>
      </c>
      <c r="C152" s="32" t="s">
        <v>93</v>
      </c>
      <c r="D152" s="32" t="s">
        <v>93</v>
      </c>
      <c r="E152" s="32" t="s">
        <v>93</v>
      </c>
      <c r="F152" s="32" t="s">
        <v>93</v>
      </c>
      <c r="G152" s="32" t="s">
        <v>93</v>
      </c>
      <c r="H152" s="32" t="s">
        <v>93</v>
      </c>
      <c r="I152" s="32" t="s">
        <v>93</v>
      </c>
      <c r="J152" s="32" t="s">
        <v>93</v>
      </c>
      <c r="K152" s="32" t="s">
        <v>93</v>
      </c>
      <c r="L152" s="32" t="s">
        <v>93</v>
      </c>
      <c r="M152" s="32" t="s">
        <v>93</v>
      </c>
      <c r="N152" s="32" t="s">
        <v>93</v>
      </c>
      <c r="O152" s="32" t="s">
        <v>93</v>
      </c>
      <c r="P152" s="32" t="s">
        <v>93</v>
      </c>
      <c r="Q152" s="32" t="s">
        <v>93</v>
      </c>
      <c r="R152" s="32" t="s">
        <v>93</v>
      </c>
      <c r="S152" s="32" t="s">
        <v>93</v>
      </c>
      <c r="T152" s="32" t="s">
        <v>93</v>
      </c>
      <c r="U152" s="32" t="s">
        <v>93</v>
      </c>
      <c r="V152" s="32" t="s">
        <v>93</v>
      </c>
      <c r="W152" s="32" t="s">
        <v>93</v>
      </c>
      <c r="X152" s="32" t="s">
        <v>93</v>
      </c>
      <c r="Y152" s="32" t="s">
        <v>93</v>
      </c>
      <c r="Z152" s="32" t="s">
        <v>93</v>
      </c>
      <c r="AA152" s="32" t="s">
        <v>93</v>
      </c>
      <c r="AB152" s="32" t="s">
        <v>93</v>
      </c>
      <c r="AC152" s="32" t="s">
        <v>93</v>
      </c>
      <c r="AD152" s="32" t="s">
        <v>93</v>
      </c>
      <c r="AE152" s="32" t="s">
        <v>93</v>
      </c>
      <c r="AF152" s="32" t="s">
        <v>93</v>
      </c>
      <c r="AG152" s="32" t="s">
        <v>93</v>
      </c>
      <c r="AH152" s="32" t="s">
        <v>93</v>
      </c>
      <c r="AI152" s="32" t="s">
        <v>93</v>
      </c>
      <c r="AJ152" s="32" t="s">
        <v>93</v>
      </c>
      <c r="AK152" s="32" t="s">
        <v>93</v>
      </c>
      <c r="AL152" s="32" t="s">
        <v>93</v>
      </c>
      <c r="AM152" s="32" t="s">
        <v>93</v>
      </c>
      <c r="AN152" s="32" t="s">
        <v>93</v>
      </c>
      <c r="AO152" s="32" t="s">
        <v>93</v>
      </c>
      <c r="AP152" s="32" t="s">
        <v>93</v>
      </c>
      <c r="AQ152" s="32" t="s">
        <v>93</v>
      </c>
      <c r="AR152" s="32" t="s">
        <v>93</v>
      </c>
      <c r="AS152" s="32" t="s">
        <v>93</v>
      </c>
      <c r="AT152" s="32" t="s">
        <v>93</v>
      </c>
      <c r="AU152" s="32" t="s">
        <v>93</v>
      </c>
      <c r="AV152" s="32" t="s">
        <v>93</v>
      </c>
      <c r="AW152" s="32" t="s">
        <v>93</v>
      </c>
      <c r="AX152" s="32" t="s">
        <v>93</v>
      </c>
      <c r="AY152" s="32" t="s">
        <v>93</v>
      </c>
      <c r="AZ152" s="32" t="s">
        <v>93</v>
      </c>
      <c r="BA152" s="32" t="s">
        <v>93</v>
      </c>
      <c r="BB152" s="32" t="s">
        <v>93</v>
      </c>
      <c r="BC152" s="32" t="s">
        <v>93</v>
      </c>
      <c r="BD152" s="32" t="s">
        <v>93</v>
      </c>
      <c r="BE152" s="32" t="s">
        <v>93</v>
      </c>
      <c r="BF152" s="32" t="s">
        <v>93</v>
      </c>
      <c r="BG152" s="32" t="s">
        <v>93</v>
      </c>
      <c r="BH152" s="32" t="s">
        <v>93</v>
      </c>
      <c r="BI152" s="32" t="s">
        <v>93</v>
      </c>
      <c r="BJ152" s="32" t="s">
        <v>93</v>
      </c>
      <c r="BK152" s="32" t="s">
        <v>93</v>
      </c>
      <c r="BL152" s="32" t="s">
        <v>93</v>
      </c>
      <c r="BM152" s="32" t="s">
        <v>93</v>
      </c>
      <c r="BN152" s="32" t="s">
        <v>93</v>
      </c>
      <c r="BO152" s="32" t="s">
        <v>93</v>
      </c>
      <c r="BP152" s="32" t="s">
        <v>93</v>
      </c>
      <c r="BQ152" s="32" t="s">
        <v>93</v>
      </c>
      <c r="BR152" s="32" t="s">
        <v>93</v>
      </c>
      <c r="BS152" s="32"/>
      <c r="BT152" s="1" t="s">
        <v>94</v>
      </c>
      <c r="CH152" s="38" t="s">
        <v>189</v>
      </c>
      <c r="CI152" s="38" t="s">
        <v>545</v>
      </c>
      <c r="CJ152" s="38"/>
    </row>
    <row r="153" spans="1:88" s="1" customFormat="1" hidden="1">
      <c r="A153" s="41" t="s">
        <v>190</v>
      </c>
      <c r="B153" s="32">
        <v>23</v>
      </c>
      <c r="C153" s="32">
        <v>1</v>
      </c>
      <c r="D153" s="32">
        <v>0</v>
      </c>
      <c r="E153" s="32">
        <v>0</v>
      </c>
      <c r="F153" s="32">
        <v>0</v>
      </c>
      <c r="G153" s="32">
        <v>0</v>
      </c>
      <c r="H153" s="32">
        <v>0</v>
      </c>
      <c r="I153" s="32">
        <v>0</v>
      </c>
      <c r="J153" s="32">
        <v>0</v>
      </c>
      <c r="K153" s="32">
        <v>0</v>
      </c>
      <c r="L153" s="32">
        <v>116</v>
      </c>
      <c r="M153" s="32">
        <v>13</v>
      </c>
      <c r="N153" s="32">
        <v>0</v>
      </c>
      <c r="O153" s="32">
        <v>13</v>
      </c>
      <c r="P153" s="32">
        <v>0</v>
      </c>
      <c r="Q153" s="32">
        <v>6</v>
      </c>
      <c r="R153" s="32">
        <v>0</v>
      </c>
      <c r="S153" s="32">
        <v>0</v>
      </c>
      <c r="T153" s="32">
        <v>0</v>
      </c>
      <c r="U153" s="32">
        <v>0</v>
      </c>
      <c r="V153" s="32">
        <v>84</v>
      </c>
      <c r="W153" s="32">
        <v>62</v>
      </c>
      <c r="X153" s="32">
        <v>0</v>
      </c>
      <c r="Y153" s="32">
        <v>12</v>
      </c>
      <c r="Z153" s="32">
        <v>10</v>
      </c>
      <c r="AA153" s="32">
        <v>23</v>
      </c>
      <c r="AB153" s="32">
        <v>0.3</v>
      </c>
      <c r="AC153" s="32">
        <v>0</v>
      </c>
      <c r="AD153" s="32">
        <v>0</v>
      </c>
      <c r="AE153" s="32">
        <v>0</v>
      </c>
      <c r="AF153" s="32">
        <v>0</v>
      </c>
      <c r="AG153" s="32">
        <v>0</v>
      </c>
      <c r="AH153" s="32">
        <v>0</v>
      </c>
      <c r="AI153" s="32">
        <v>0</v>
      </c>
      <c r="AJ153" s="32">
        <v>0</v>
      </c>
      <c r="AK153" s="32">
        <v>116</v>
      </c>
      <c r="AL153" s="32">
        <v>7.36</v>
      </c>
      <c r="AM153" s="32">
        <v>0</v>
      </c>
      <c r="AN153" s="32">
        <v>4.2</v>
      </c>
      <c r="AO153" s="32">
        <v>0</v>
      </c>
      <c r="AP153" s="32">
        <v>6</v>
      </c>
      <c r="AQ153" s="32">
        <v>0</v>
      </c>
      <c r="AR153" s="32">
        <v>0</v>
      </c>
      <c r="AS153" s="32">
        <v>0</v>
      </c>
      <c r="AT153" s="32">
        <v>0</v>
      </c>
      <c r="AU153" s="32">
        <v>84</v>
      </c>
      <c r="AV153" s="32">
        <v>32.18</v>
      </c>
      <c r="AW153" s="32">
        <v>0</v>
      </c>
      <c r="AX153" s="32">
        <v>3</v>
      </c>
      <c r="AY153" s="32">
        <v>7.22</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CH153" s="38" t="s">
        <v>190</v>
      </c>
      <c r="CI153" s="38" t="s">
        <v>546</v>
      </c>
      <c r="CJ153" s="38"/>
    </row>
    <row r="154" spans="1:88" s="1" customFormat="1" hidden="1">
      <c r="A154" s="41" t="s">
        <v>191</v>
      </c>
      <c r="B154" s="32">
        <v>10</v>
      </c>
      <c r="C154" s="32">
        <v>0</v>
      </c>
      <c r="D154" s="32">
        <v>0</v>
      </c>
      <c r="E154" s="32">
        <v>0</v>
      </c>
      <c r="F154" s="32">
        <v>0</v>
      </c>
      <c r="G154" s="32">
        <v>19</v>
      </c>
      <c r="H154" s="32">
        <v>2</v>
      </c>
      <c r="I154" s="32">
        <v>0</v>
      </c>
      <c r="J154" s="32">
        <v>0</v>
      </c>
      <c r="K154" s="32">
        <v>0</v>
      </c>
      <c r="L154" s="32">
        <v>102</v>
      </c>
      <c r="M154" s="32">
        <v>58</v>
      </c>
      <c r="N154" s="32">
        <v>6</v>
      </c>
      <c r="O154" s="32">
        <v>0</v>
      </c>
      <c r="P154" s="32">
        <v>8</v>
      </c>
      <c r="Q154" s="32">
        <v>0</v>
      </c>
      <c r="R154" s="32">
        <v>2</v>
      </c>
      <c r="S154" s="32">
        <v>0</v>
      </c>
      <c r="T154" s="32">
        <v>0</v>
      </c>
      <c r="U154" s="32">
        <v>5</v>
      </c>
      <c r="V154" s="32">
        <v>186</v>
      </c>
      <c r="W154" s="32">
        <v>35</v>
      </c>
      <c r="X154" s="32">
        <v>2</v>
      </c>
      <c r="Y154" s="32">
        <v>0</v>
      </c>
      <c r="Z154" s="32">
        <v>26</v>
      </c>
      <c r="AA154" s="32">
        <v>10</v>
      </c>
      <c r="AB154" s="32">
        <v>0</v>
      </c>
      <c r="AC154" s="32">
        <v>0</v>
      </c>
      <c r="AD154" s="32">
        <v>0</v>
      </c>
      <c r="AE154" s="32">
        <v>0</v>
      </c>
      <c r="AF154" s="32">
        <v>19</v>
      </c>
      <c r="AG154" s="32">
        <v>2.4</v>
      </c>
      <c r="AH154" s="32">
        <v>0</v>
      </c>
      <c r="AI154" s="32">
        <v>0</v>
      </c>
      <c r="AJ154" s="32">
        <v>0</v>
      </c>
      <c r="AK154" s="32">
        <v>102</v>
      </c>
      <c r="AL154" s="32">
        <v>37.700000000000003</v>
      </c>
      <c r="AM154" s="32">
        <v>4</v>
      </c>
      <c r="AN154" s="32">
        <v>0</v>
      </c>
      <c r="AO154" s="32">
        <v>4.5</v>
      </c>
      <c r="AP154" s="32">
        <v>0</v>
      </c>
      <c r="AQ154" s="32">
        <v>1.2</v>
      </c>
      <c r="AR154" s="32">
        <v>0</v>
      </c>
      <c r="AS154" s="32">
        <v>0</v>
      </c>
      <c r="AT154" s="32">
        <v>1.9</v>
      </c>
      <c r="AU154" s="32">
        <v>186</v>
      </c>
      <c r="AV154" s="32">
        <v>17.3</v>
      </c>
      <c r="AW154" s="32">
        <v>0.8</v>
      </c>
      <c r="AX154" s="32">
        <v>0</v>
      </c>
      <c r="AY154" s="32">
        <v>17.2</v>
      </c>
      <c r="AZ154" s="32">
        <v>0</v>
      </c>
      <c r="BA154" s="32">
        <v>0</v>
      </c>
      <c r="BB154" s="32">
        <v>0</v>
      </c>
      <c r="BC154" s="32">
        <v>0</v>
      </c>
      <c r="BD154" s="32">
        <v>0</v>
      </c>
      <c r="BE154" s="32">
        <v>0</v>
      </c>
      <c r="BF154" s="32">
        <v>0</v>
      </c>
      <c r="BG154" s="32">
        <v>0</v>
      </c>
      <c r="BH154" s="32">
        <v>0</v>
      </c>
      <c r="BI154" s="32">
        <v>1</v>
      </c>
      <c r="BJ154" s="32">
        <v>0</v>
      </c>
      <c r="BK154" s="32">
        <v>0</v>
      </c>
      <c r="BL154" s="32">
        <v>0</v>
      </c>
      <c r="BM154" s="32">
        <v>0</v>
      </c>
      <c r="BN154" s="32">
        <v>0</v>
      </c>
      <c r="BO154" s="32">
        <v>0</v>
      </c>
      <c r="BP154" s="32">
        <v>0</v>
      </c>
      <c r="BQ154" s="32">
        <v>0</v>
      </c>
      <c r="BR154" s="32">
        <v>0</v>
      </c>
      <c r="BS154" s="32">
        <v>1</v>
      </c>
      <c r="CH154" s="38" t="s">
        <v>191</v>
      </c>
      <c r="CI154" s="38" t="s">
        <v>498</v>
      </c>
      <c r="CJ154" s="38">
        <v>13</v>
      </c>
    </row>
    <row r="155" spans="1:88" s="1" customFormat="1" hidden="1">
      <c r="A155" s="41" t="s">
        <v>192</v>
      </c>
      <c r="B155" s="32">
        <v>24</v>
      </c>
      <c r="C155" s="32">
        <v>2</v>
      </c>
      <c r="D155" s="32">
        <v>0</v>
      </c>
      <c r="E155" s="32">
        <v>0</v>
      </c>
      <c r="F155" s="32">
        <v>2</v>
      </c>
      <c r="G155" s="32">
        <v>71</v>
      </c>
      <c r="H155" s="32">
        <v>3</v>
      </c>
      <c r="I155" s="32">
        <v>0</v>
      </c>
      <c r="J155" s="32">
        <v>0</v>
      </c>
      <c r="K155" s="32">
        <v>0</v>
      </c>
      <c r="L155" s="32">
        <v>94</v>
      </c>
      <c r="M155" s="32">
        <v>54</v>
      </c>
      <c r="N155" s="32">
        <v>0</v>
      </c>
      <c r="O155" s="32">
        <v>44</v>
      </c>
      <c r="P155" s="32">
        <v>1</v>
      </c>
      <c r="Q155" s="32">
        <v>16</v>
      </c>
      <c r="R155" s="32">
        <v>3</v>
      </c>
      <c r="S155" s="32">
        <v>0</v>
      </c>
      <c r="T155" s="32">
        <v>0</v>
      </c>
      <c r="U155" s="32">
        <v>6</v>
      </c>
      <c r="V155" s="32">
        <v>147</v>
      </c>
      <c r="W155" s="32">
        <v>45</v>
      </c>
      <c r="X155" s="32">
        <v>0</v>
      </c>
      <c r="Y155" s="32">
        <v>0</v>
      </c>
      <c r="Z155" s="32">
        <v>85</v>
      </c>
      <c r="AA155" s="32">
        <v>24</v>
      </c>
      <c r="AB155" s="32">
        <v>1.69</v>
      </c>
      <c r="AC155" s="32">
        <v>0</v>
      </c>
      <c r="AD155" s="32">
        <v>0</v>
      </c>
      <c r="AE155" s="32">
        <v>1.4</v>
      </c>
      <c r="AF155" s="32">
        <v>71</v>
      </c>
      <c r="AG155" s="32">
        <v>2.35</v>
      </c>
      <c r="AH155" s="32">
        <v>0</v>
      </c>
      <c r="AI155" s="32">
        <v>0</v>
      </c>
      <c r="AJ155" s="32">
        <v>0</v>
      </c>
      <c r="AK155" s="32">
        <v>94</v>
      </c>
      <c r="AL155" s="32">
        <v>31.35</v>
      </c>
      <c r="AM155" s="32">
        <v>0</v>
      </c>
      <c r="AN155" s="32">
        <v>0</v>
      </c>
      <c r="AO155" s="32">
        <v>0.12</v>
      </c>
      <c r="AP155" s="32">
        <v>16</v>
      </c>
      <c r="AQ155" s="32">
        <v>1.9</v>
      </c>
      <c r="AR155" s="32">
        <v>0</v>
      </c>
      <c r="AS155" s="32">
        <v>0</v>
      </c>
      <c r="AT155" s="32">
        <v>3.47</v>
      </c>
      <c r="AU155" s="32">
        <v>147</v>
      </c>
      <c r="AV155" s="32">
        <v>27.57</v>
      </c>
      <c r="AW155" s="32">
        <v>0</v>
      </c>
      <c r="AX155" s="32">
        <v>0</v>
      </c>
      <c r="AY155" s="32">
        <v>47.2</v>
      </c>
      <c r="AZ155" s="32"/>
      <c r="BA155" s="32"/>
      <c r="BB155" s="32"/>
      <c r="BC155" s="32"/>
      <c r="BD155" s="32"/>
      <c r="BE155" s="32"/>
      <c r="BF155" s="32"/>
      <c r="BG155" s="32"/>
      <c r="BH155" s="32"/>
      <c r="BI155" s="32"/>
      <c r="BJ155" s="32"/>
      <c r="BK155" s="32"/>
      <c r="BL155" s="32"/>
      <c r="BM155" s="32"/>
      <c r="BN155" s="32"/>
      <c r="BO155" s="32"/>
      <c r="BP155" s="32"/>
      <c r="BQ155" s="32"/>
      <c r="BR155" s="32"/>
      <c r="BS155" s="32"/>
      <c r="CH155" s="38" t="s">
        <v>192</v>
      </c>
      <c r="CI155" s="38" t="s">
        <v>498</v>
      </c>
      <c r="CJ155" s="38">
        <v>71</v>
      </c>
    </row>
    <row r="156" spans="1:88" s="1" customFormat="1" hidden="1">
      <c r="A156" s="41" t="s">
        <v>193</v>
      </c>
      <c r="B156" s="32">
        <v>19</v>
      </c>
      <c r="C156" s="32">
        <v>2</v>
      </c>
      <c r="D156" s="32">
        <v>0</v>
      </c>
      <c r="E156" s="32"/>
      <c r="F156" s="32">
        <v>0</v>
      </c>
      <c r="G156" s="32">
        <v>27</v>
      </c>
      <c r="H156" s="32">
        <v>1</v>
      </c>
      <c r="I156" s="32">
        <v>0</v>
      </c>
      <c r="J156" s="32"/>
      <c r="K156" s="32">
        <v>0</v>
      </c>
      <c r="L156" s="32">
        <v>90</v>
      </c>
      <c r="M156" s="32">
        <v>74</v>
      </c>
      <c r="N156" s="32">
        <v>0</v>
      </c>
      <c r="O156" s="32">
        <v>99</v>
      </c>
      <c r="P156" s="32">
        <v>0</v>
      </c>
      <c r="Q156" s="32">
        <v>37</v>
      </c>
      <c r="R156" s="32">
        <v>26</v>
      </c>
      <c r="S156" s="32">
        <v>0</v>
      </c>
      <c r="T156" s="32">
        <v>0</v>
      </c>
      <c r="U156" s="32">
        <v>3</v>
      </c>
      <c r="V156" s="32">
        <v>187</v>
      </c>
      <c r="W156" s="32">
        <v>74</v>
      </c>
      <c r="X156" s="32">
        <v>0</v>
      </c>
      <c r="Y156" s="32"/>
      <c r="Z156" s="32">
        <v>115</v>
      </c>
      <c r="AA156" s="32">
        <v>19</v>
      </c>
      <c r="AB156" s="32">
        <v>1.72</v>
      </c>
      <c r="AC156" s="32">
        <v>0</v>
      </c>
      <c r="AD156" s="32"/>
      <c r="AE156" s="32">
        <v>0</v>
      </c>
      <c r="AF156" s="32">
        <v>27</v>
      </c>
      <c r="AG156" s="32">
        <v>0.9</v>
      </c>
      <c r="AH156" s="32">
        <v>0</v>
      </c>
      <c r="AI156" s="32"/>
      <c r="AJ156" s="32">
        <v>0</v>
      </c>
      <c r="AK156" s="32">
        <v>90</v>
      </c>
      <c r="AL156" s="32">
        <v>39.956000000000003</v>
      </c>
      <c r="AM156" s="32">
        <v>0</v>
      </c>
      <c r="AN156" s="32">
        <v>0</v>
      </c>
      <c r="AO156" s="32">
        <v>0</v>
      </c>
      <c r="AP156" s="32">
        <v>37</v>
      </c>
      <c r="AQ156" s="32">
        <v>13.57</v>
      </c>
      <c r="AR156" s="32">
        <v>0</v>
      </c>
      <c r="AS156" s="32">
        <v>0</v>
      </c>
      <c r="AT156" s="32">
        <v>1.24</v>
      </c>
      <c r="AU156" s="32">
        <v>187</v>
      </c>
      <c r="AV156" s="32">
        <v>44.09</v>
      </c>
      <c r="AW156" s="32">
        <v>0</v>
      </c>
      <c r="AX156" s="32"/>
      <c r="AY156" s="32">
        <v>56.87</v>
      </c>
      <c r="AZ156" s="32">
        <v>0</v>
      </c>
      <c r="BA156" s="32">
        <v>0</v>
      </c>
      <c r="BB156" s="32">
        <v>0</v>
      </c>
      <c r="BC156" s="32">
        <v>0</v>
      </c>
      <c r="BD156" s="32"/>
      <c r="BE156" s="32"/>
      <c r="BF156" s="32"/>
      <c r="BG156" s="32"/>
      <c r="BH156" s="32"/>
      <c r="BI156" s="32"/>
      <c r="BJ156" s="32">
        <v>0</v>
      </c>
      <c r="BK156" s="32">
        <v>0</v>
      </c>
      <c r="BL156" s="32">
        <v>0</v>
      </c>
      <c r="BM156" s="32">
        <v>0</v>
      </c>
      <c r="BN156" s="32"/>
      <c r="BO156" s="32"/>
      <c r="BP156" s="32"/>
      <c r="BQ156" s="32"/>
      <c r="BR156" s="32"/>
      <c r="BS156" s="32"/>
      <c r="CH156" s="38" t="s">
        <v>193</v>
      </c>
      <c r="CI156" s="38" t="s">
        <v>498</v>
      </c>
      <c r="CJ156" s="38"/>
    </row>
    <row r="157" spans="1:88" s="1" customFormat="1" hidden="1">
      <c r="A157" s="41" t="s">
        <v>194</v>
      </c>
      <c r="B157" s="32" t="s">
        <v>93</v>
      </c>
      <c r="C157" s="32" t="s">
        <v>93</v>
      </c>
      <c r="D157" s="32" t="s">
        <v>93</v>
      </c>
      <c r="E157" s="32" t="s">
        <v>93</v>
      </c>
      <c r="F157" s="32" t="s">
        <v>93</v>
      </c>
      <c r="G157" s="32" t="s">
        <v>93</v>
      </c>
      <c r="H157" s="32" t="s">
        <v>93</v>
      </c>
      <c r="I157" s="32" t="s">
        <v>93</v>
      </c>
      <c r="J157" s="32" t="s">
        <v>93</v>
      </c>
      <c r="K157" s="32" t="s">
        <v>93</v>
      </c>
      <c r="L157" s="32" t="s">
        <v>93</v>
      </c>
      <c r="M157" s="32" t="s">
        <v>93</v>
      </c>
      <c r="N157" s="32" t="s">
        <v>93</v>
      </c>
      <c r="O157" s="32" t="s">
        <v>93</v>
      </c>
      <c r="P157" s="32" t="s">
        <v>93</v>
      </c>
      <c r="Q157" s="32" t="s">
        <v>93</v>
      </c>
      <c r="R157" s="32" t="s">
        <v>93</v>
      </c>
      <c r="S157" s="32" t="s">
        <v>93</v>
      </c>
      <c r="T157" s="32" t="s">
        <v>93</v>
      </c>
      <c r="U157" s="32" t="s">
        <v>93</v>
      </c>
      <c r="V157" s="32" t="s">
        <v>93</v>
      </c>
      <c r="W157" s="32" t="s">
        <v>93</v>
      </c>
      <c r="X157" s="32" t="s">
        <v>93</v>
      </c>
      <c r="Y157" s="32" t="s">
        <v>93</v>
      </c>
      <c r="Z157" s="32" t="s">
        <v>93</v>
      </c>
      <c r="AA157" s="32" t="s">
        <v>93</v>
      </c>
      <c r="AB157" s="32" t="s">
        <v>93</v>
      </c>
      <c r="AC157" s="32" t="s">
        <v>93</v>
      </c>
      <c r="AD157" s="32" t="s">
        <v>93</v>
      </c>
      <c r="AE157" s="32" t="s">
        <v>93</v>
      </c>
      <c r="AF157" s="32" t="s">
        <v>93</v>
      </c>
      <c r="AG157" s="32" t="s">
        <v>93</v>
      </c>
      <c r="AH157" s="32" t="s">
        <v>93</v>
      </c>
      <c r="AI157" s="32" t="s">
        <v>93</v>
      </c>
      <c r="AJ157" s="32" t="s">
        <v>93</v>
      </c>
      <c r="AK157" s="32" t="s">
        <v>93</v>
      </c>
      <c r="AL157" s="32" t="s">
        <v>93</v>
      </c>
      <c r="AM157" s="32" t="s">
        <v>93</v>
      </c>
      <c r="AN157" s="32" t="s">
        <v>93</v>
      </c>
      <c r="AO157" s="32" t="s">
        <v>93</v>
      </c>
      <c r="AP157" s="32" t="s">
        <v>93</v>
      </c>
      <c r="AQ157" s="32" t="s">
        <v>93</v>
      </c>
      <c r="AR157" s="32" t="s">
        <v>93</v>
      </c>
      <c r="AS157" s="32" t="s">
        <v>93</v>
      </c>
      <c r="AT157" s="32" t="s">
        <v>93</v>
      </c>
      <c r="AU157" s="32" t="s">
        <v>93</v>
      </c>
      <c r="AV157" s="32" t="s">
        <v>93</v>
      </c>
      <c r="AW157" s="32" t="s">
        <v>93</v>
      </c>
      <c r="AX157" s="32" t="s">
        <v>93</v>
      </c>
      <c r="AY157" s="32" t="s">
        <v>93</v>
      </c>
      <c r="AZ157" s="32" t="s">
        <v>93</v>
      </c>
      <c r="BA157" s="32" t="s">
        <v>93</v>
      </c>
      <c r="BB157" s="32" t="s">
        <v>93</v>
      </c>
      <c r="BC157" s="32" t="s">
        <v>93</v>
      </c>
      <c r="BD157" s="32" t="s">
        <v>93</v>
      </c>
      <c r="BE157" s="32" t="s">
        <v>93</v>
      </c>
      <c r="BF157" s="32" t="s">
        <v>93</v>
      </c>
      <c r="BG157" s="32" t="s">
        <v>93</v>
      </c>
      <c r="BH157" s="32" t="s">
        <v>93</v>
      </c>
      <c r="BI157" s="32" t="s">
        <v>93</v>
      </c>
      <c r="BJ157" s="32" t="s">
        <v>93</v>
      </c>
      <c r="BK157" s="32" t="s">
        <v>93</v>
      </c>
      <c r="BL157" s="32" t="s">
        <v>93</v>
      </c>
      <c r="BM157" s="32" t="s">
        <v>93</v>
      </c>
      <c r="BN157" s="32" t="s">
        <v>93</v>
      </c>
      <c r="BO157" s="32" t="s">
        <v>93</v>
      </c>
      <c r="BP157" s="32" t="s">
        <v>93</v>
      </c>
      <c r="BQ157" s="32" t="s">
        <v>93</v>
      </c>
      <c r="BR157" s="32" t="s">
        <v>93</v>
      </c>
      <c r="BS157" s="32"/>
      <c r="BT157" s="1" t="s">
        <v>94</v>
      </c>
      <c r="CH157" s="38" t="s">
        <v>194</v>
      </c>
      <c r="CI157" s="38" t="s">
        <v>519</v>
      </c>
      <c r="CJ157" s="38">
        <v>17</v>
      </c>
    </row>
    <row r="158" spans="1:88" s="1" customFormat="1" hidden="1">
      <c r="A158" s="41" t="s">
        <v>195</v>
      </c>
      <c r="B158" s="32">
        <v>20</v>
      </c>
      <c r="C158" s="32">
        <v>0</v>
      </c>
      <c r="D158" s="32">
        <v>0</v>
      </c>
      <c r="E158" s="32">
        <v>0</v>
      </c>
      <c r="F158" s="32">
        <v>0</v>
      </c>
      <c r="G158" s="32">
        <v>29</v>
      </c>
      <c r="H158" s="32">
        <v>2</v>
      </c>
      <c r="I158" s="32">
        <v>0</v>
      </c>
      <c r="J158" s="32">
        <v>0</v>
      </c>
      <c r="K158" s="32">
        <v>0</v>
      </c>
      <c r="L158" s="32">
        <v>41</v>
      </c>
      <c r="M158" s="32">
        <v>20</v>
      </c>
      <c r="N158" s="32"/>
      <c r="O158" s="32">
        <v>69</v>
      </c>
      <c r="P158" s="32">
        <v>0</v>
      </c>
      <c r="Q158" s="32">
        <v>15</v>
      </c>
      <c r="R158" s="32">
        <v>7</v>
      </c>
      <c r="S158" s="32"/>
      <c r="T158" s="32">
        <v>5</v>
      </c>
      <c r="U158" s="32">
        <v>0</v>
      </c>
      <c r="V158" s="32">
        <v>77</v>
      </c>
      <c r="W158" s="32">
        <v>46</v>
      </c>
      <c r="X158" s="32">
        <v>0</v>
      </c>
      <c r="Y158" s="32">
        <v>0</v>
      </c>
      <c r="Z158" s="32">
        <v>44</v>
      </c>
      <c r="AA158" s="32">
        <v>20</v>
      </c>
      <c r="AB158" s="32">
        <v>0</v>
      </c>
      <c r="AC158" s="32">
        <v>0</v>
      </c>
      <c r="AD158" s="32">
        <v>0</v>
      </c>
      <c r="AE158" s="32">
        <v>0</v>
      </c>
      <c r="AF158" s="32">
        <v>29</v>
      </c>
      <c r="AG158" s="32">
        <v>1.6</v>
      </c>
      <c r="AH158" s="32">
        <v>0</v>
      </c>
      <c r="AI158" s="32">
        <v>0</v>
      </c>
      <c r="AJ158" s="32">
        <v>0</v>
      </c>
      <c r="AK158" s="32">
        <v>41</v>
      </c>
      <c r="AL158" s="32">
        <v>12.02</v>
      </c>
      <c r="AM158" s="32">
        <v>0</v>
      </c>
      <c r="AN158" s="32">
        <v>0</v>
      </c>
      <c r="AO158" s="32">
        <v>0</v>
      </c>
      <c r="AP158" s="32">
        <v>15</v>
      </c>
      <c r="AQ158" s="32">
        <v>4.53</v>
      </c>
      <c r="AR158" s="32">
        <v>0</v>
      </c>
      <c r="AS158" s="32">
        <v>0</v>
      </c>
      <c r="AT158" s="32">
        <v>0</v>
      </c>
      <c r="AU158" s="32">
        <v>77</v>
      </c>
      <c r="AV158" s="32">
        <v>29.88</v>
      </c>
      <c r="AW158" s="32">
        <v>0</v>
      </c>
      <c r="AX158" s="32">
        <v>0</v>
      </c>
      <c r="AY158" s="32">
        <v>33.47</v>
      </c>
      <c r="AZ158" s="32">
        <v>0</v>
      </c>
      <c r="BA158" s="32">
        <v>0</v>
      </c>
      <c r="BB158" s="32">
        <v>0</v>
      </c>
      <c r="BC158" s="32">
        <v>0</v>
      </c>
      <c r="BD158" s="32">
        <v>1</v>
      </c>
      <c r="BE158" s="32">
        <v>10</v>
      </c>
      <c r="BF158" s="32">
        <v>1</v>
      </c>
      <c r="BG158" s="32">
        <v>1</v>
      </c>
      <c r="BH158" s="32">
        <v>3</v>
      </c>
      <c r="BI158" s="32">
        <v>10</v>
      </c>
      <c r="BJ158" s="32">
        <v>0</v>
      </c>
      <c r="BK158" s="32">
        <v>0</v>
      </c>
      <c r="BL158" s="32">
        <v>0</v>
      </c>
      <c r="BM158" s="32">
        <v>0</v>
      </c>
      <c r="BN158" s="32">
        <v>0</v>
      </c>
      <c r="BO158" s="32">
        <v>4.3</v>
      </c>
      <c r="BP158" s="32">
        <v>0.8</v>
      </c>
      <c r="BQ158" s="32">
        <v>0.8</v>
      </c>
      <c r="BR158" s="32">
        <v>1.78</v>
      </c>
      <c r="BS158" s="32">
        <v>7.2</v>
      </c>
      <c r="CH158" s="38" t="s">
        <v>195</v>
      </c>
      <c r="CI158" s="38" t="s">
        <v>547</v>
      </c>
      <c r="CJ158" s="38"/>
    </row>
    <row r="159" spans="1:88" s="1" customFormat="1" hidden="1">
      <c r="A159" s="41" t="s">
        <v>196</v>
      </c>
      <c r="B159" s="32">
        <v>0</v>
      </c>
      <c r="C159" s="32">
        <v>0</v>
      </c>
      <c r="D159" s="32">
        <v>0</v>
      </c>
      <c r="E159" s="32">
        <v>0</v>
      </c>
      <c r="F159" s="32">
        <v>0</v>
      </c>
      <c r="G159" s="32">
        <v>0</v>
      </c>
      <c r="H159" s="32">
        <v>0</v>
      </c>
      <c r="I159" s="32">
        <v>0</v>
      </c>
      <c r="J159" s="32">
        <v>0</v>
      </c>
      <c r="K159" s="32">
        <v>0</v>
      </c>
      <c r="L159" s="32">
        <v>9</v>
      </c>
      <c r="M159" s="32">
        <v>15</v>
      </c>
      <c r="N159" s="32">
        <v>0</v>
      </c>
      <c r="O159" s="32">
        <v>8</v>
      </c>
      <c r="P159" s="32">
        <v>0</v>
      </c>
      <c r="Q159" s="32">
        <v>0</v>
      </c>
      <c r="R159" s="32">
        <v>0</v>
      </c>
      <c r="S159" s="32">
        <v>0</v>
      </c>
      <c r="T159" s="32">
        <v>0</v>
      </c>
      <c r="U159" s="32">
        <v>0</v>
      </c>
      <c r="V159" s="32">
        <v>6</v>
      </c>
      <c r="W159" s="32">
        <v>1</v>
      </c>
      <c r="X159" s="32">
        <v>0</v>
      </c>
      <c r="Y159" s="32">
        <v>3</v>
      </c>
      <c r="Z159" s="32">
        <v>6</v>
      </c>
      <c r="AA159" s="32">
        <v>0</v>
      </c>
      <c r="AB159" s="32">
        <v>0</v>
      </c>
      <c r="AC159" s="32">
        <v>0</v>
      </c>
      <c r="AD159" s="32">
        <v>0</v>
      </c>
      <c r="AE159" s="32">
        <v>0</v>
      </c>
      <c r="AF159" s="32">
        <v>0</v>
      </c>
      <c r="AG159" s="32">
        <v>0</v>
      </c>
      <c r="AH159" s="32">
        <v>0</v>
      </c>
      <c r="AI159" s="32">
        <v>0</v>
      </c>
      <c r="AJ159" s="32">
        <v>0</v>
      </c>
      <c r="AK159" s="32">
        <v>9</v>
      </c>
      <c r="AL159" s="32">
        <v>10.1</v>
      </c>
      <c r="AM159" s="32">
        <v>0</v>
      </c>
      <c r="AN159" s="32">
        <v>3.2</v>
      </c>
      <c r="AO159" s="32">
        <v>0</v>
      </c>
      <c r="AP159" s="32">
        <v>0</v>
      </c>
      <c r="AQ159" s="32">
        <v>0</v>
      </c>
      <c r="AR159" s="32">
        <v>0</v>
      </c>
      <c r="AS159" s="32">
        <v>0</v>
      </c>
      <c r="AT159" s="32">
        <v>0</v>
      </c>
      <c r="AU159" s="32">
        <v>6</v>
      </c>
      <c r="AV159" s="32">
        <v>0.81</v>
      </c>
      <c r="AW159" s="32">
        <v>0</v>
      </c>
      <c r="AX159" s="32">
        <v>2.1</v>
      </c>
      <c r="AY159" s="32">
        <v>3.64</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CH159" s="38" t="s">
        <v>493</v>
      </c>
      <c r="CI159" s="38" t="s">
        <v>498</v>
      </c>
      <c r="CJ159" s="38">
        <v>85</v>
      </c>
    </row>
    <row r="160" spans="1:88" s="1" customFormat="1" hidden="1">
      <c r="A160" s="41" t="s">
        <v>197</v>
      </c>
      <c r="B160" s="32">
        <v>0</v>
      </c>
      <c r="C160" s="32">
        <v>0</v>
      </c>
      <c r="D160" s="32">
        <v>0</v>
      </c>
      <c r="E160" s="32">
        <v>0</v>
      </c>
      <c r="F160" s="32">
        <v>0</v>
      </c>
      <c r="G160" s="32">
        <v>1</v>
      </c>
      <c r="H160" s="32">
        <v>0</v>
      </c>
      <c r="I160" s="32">
        <v>0</v>
      </c>
      <c r="J160" s="32">
        <v>0</v>
      </c>
      <c r="K160" s="32">
        <v>0</v>
      </c>
      <c r="L160" s="32">
        <v>2</v>
      </c>
      <c r="M160" s="32">
        <v>1</v>
      </c>
      <c r="N160" s="32">
        <v>0</v>
      </c>
      <c r="O160" s="32">
        <v>7</v>
      </c>
      <c r="P160" s="32">
        <v>0</v>
      </c>
      <c r="Q160" s="32">
        <v>0</v>
      </c>
      <c r="R160" s="32">
        <v>0</v>
      </c>
      <c r="S160" s="32">
        <v>0</v>
      </c>
      <c r="T160" s="32">
        <v>0</v>
      </c>
      <c r="U160" s="32">
        <v>0</v>
      </c>
      <c r="V160" s="32">
        <v>0</v>
      </c>
      <c r="W160" s="32">
        <v>1</v>
      </c>
      <c r="X160" s="32">
        <v>0</v>
      </c>
      <c r="Y160" s="32">
        <v>0</v>
      </c>
      <c r="Z160" s="32">
        <v>1</v>
      </c>
      <c r="AA160" s="32">
        <v>0</v>
      </c>
      <c r="AB160" s="32">
        <v>0</v>
      </c>
      <c r="AC160" s="32">
        <v>0</v>
      </c>
      <c r="AD160" s="32">
        <v>0</v>
      </c>
      <c r="AE160" s="32">
        <v>0</v>
      </c>
      <c r="AF160" s="32">
        <v>1</v>
      </c>
      <c r="AG160" s="32">
        <v>0</v>
      </c>
      <c r="AH160" s="32">
        <v>0</v>
      </c>
      <c r="AI160" s="32">
        <v>0</v>
      </c>
      <c r="AJ160" s="32">
        <v>0</v>
      </c>
      <c r="AK160" s="32">
        <v>2</v>
      </c>
      <c r="AL160" s="32">
        <v>0.4</v>
      </c>
      <c r="AM160" s="32">
        <v>0</v>
      </c>
      <c r="AN160" s="32">
        <v>3.5</v>
      </c>
      <c r="AO160" s="32">
        <v>0</v>
      </c>
      <c r="AP160" s="32">
        <v>0</v>
      </c>
      <c r="AQ160" s="32">
        <v>0</v>
      </c>
      <c r="AR160" s="32">
        <v>0</v>
      </c>
      <c r="AS160" s="32">
        <v>0</v>
      </c>
      <c r="AT160" s="32">
        <v>0</v>
      </c>
      <c r="AU160" s="32">
        <v>0</v>
      </c>
      <c r="AV160" s="32">
        <v>0</v>
      </c>
      <c r="AW160" s="32">
        <v>0</v>
      </c>
      <c r="AX160" s="32">
        <v>0</v>
      </c>
      <c r="AY160" s="32">
        <v>0.31</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CH160" s="38" t="s">
        <v>197</v>
      </c>
      <c r="CI160" s="38" t="s">
        <v>498</v>
      </c>
      <c r="CJ160" s="38"/>
    </row>
    <row r="161" spans="1:88" s="1" customFormat="1" hidden="1">
      <c r="A161" s="41" t="s">
        <v>198</v>
      </c>
      <c r="B161" s="32">
        <v>10</v>
      </c>
      <c r="C161" s="32">
        <v>1</v>
      </c>
      <c r="D161" s="32">
        <v>0</v>
      </c>
      <c r="E161" s="32">
        <v>0</v>
      </c>
      <c r="F161" s="32">
        <v>0</v>
      </c>
      <c r="G161" s="32">
        <v>8</v>
      </c>
      <c r="H161" s="32">
        <v>0</v>
      </c>
      <c r="I161" s="32">
        <v>0</v>
      </c>
      <c r="J161" s="32">
        <v>0</v>
      </c>
      <c r="K161" s="32">
        <v>0</v>
      </c>
      <c r="L161" s="32">
        <v>59</v>
      </c>
      <c r="M161" s="32">
        <v>25</v>
      </c>
      <c r="N161" s="32">
        <v>0</v>
      </c>
      <c r="O161" s="32">
        <v>110</v>
      </c>
      <c r="P161" s="32">
        <v>0</v>
      </c>
      <c r="Q161" s="32">
        <v>0</v>
      </c>
      <c r="R161" s="32">
        <v>0</v>
      </c>
      <c r="S161" s="32">
        <v>0</v>
      </c>
      <c r="T161" s="32">
        <v>0</v>
      </c>
      <c r="U161" s="32">
        <v>0</v>
      </c>
      <c r="V161" s="32">
        <v>59</v>
      </c>
      <c r="W161" s="32">
        <v>16</v>
      </c>
      <c r="X161" s="32">
        <v>0</v>
      </c>
      <c r="Y161" s="32">
        <v>69</v>
      </c>
      <c r="Z161" s="32">
        <v>35</v>
      </c>
      <c r="AA161" s="32">
        <v>10</v>
      </c>
      <c r="AB161" s="32">
        <v>0.8</v>
      </c>
      <c r="AC161" s="32">
        <v>0</v>
      </c>
      <c r="AD161" s="32">
        <v>0</v>
      </c>
      <c r="AE161" s="32">
        <v>0</v>
      </c>
      <c r="AF161" s="32">
        <v>8</v>
      </c>
      <c r="AG161" s="32">
        <v>0</v>
      </c>
      <c r="AH161" s="32">
        <v>0</v>
      </c>
      <c r="AI161" s="32">
        <v>0</v>
      </c>
      <c r="AJ161" s="32">
        <v>0</v>
      </c>
      <c r="AK161" s="32">
        <v>59</v>
      </c>
      <c r="AL161" s="32">
        <v>17.46</v>
      </c>
      <c r="AM161" s="32">
        <v>0</v>
      </c>
      <c r="AN161" s="32">
        <v>46.3</v>
      </c>
      <c r="AO161" s="32">
        <v>0</v>
      </c>
      <c r="AP161" s="32">
        <v>0</v>
      </c>
      <c r="AQ161" s="32">
        <v>0</v>
      </c>
      <c r="AR161" s="32">
        <v>0</v>
      </c>
      <c r="AS161" s="32">
        <v>0</v>
      </c>
      <c r="AT161" s="32">
        <v>0</v>
      </c>
      <c r="AU161" s="32">
        <v>59</v>
      </c>
      <c r="AV161" s="32">
        <v>14.04</v>
      </c>
      <c r="AW161" s="32">
        <v>0</v>
      </c>
      <c r="AX161" s="32">
        <v>21.8</v>
      </c>
      <c r="AY161" s="32">
        <v>22.43</v>
      </c>
      <c r="AZ161" s="32">
        <v>0</v>
      </c>
      <c r="BA161" s="32">
        <v>0</v>
      </c>
      <c r="BB161" s="32">
        <v>0</v>
      </c>
      <c r="BC161" s="32">
        <v>0</v>
      </c>
      <c r="BD161" s="32">
        <v>0</v>
      </c>
      <c r="BE161" s="32">
        <v>0</v>
      </c>
      <c r="BF161" s="32">
        <v>0</v>
      </c>
      <c r="BG161" s="32">
        <v>0</v>
      </c>
      <c r="BH161" s="32">
        <v>1</v>
      </c>
      <c r="BI161" s="32">
        <v>1</v>
      </c>
      <c r="BJ161" s="32">
        <v>0</v>
      </c>
      <c r="BK161" s="32">
        <v>0</v>
      </c>
      <c r="BL161" s="32">
        <v>0</v>
      </c>
      <c r="BM161" s="32">
        <v>0</v>
      </c>
      <c r="BN161" s="32">
        <v>0</v>
      </c>
      <c r="BO161" s="32">
        <v>0</v>
      </c>
      <c r="BP161" s="32">
        <v>0</v>
      </c>
      <c r="BQ161" s="32">
        <v>0</v>
      </c>
      <c r="BR161" s="32">
        <v>1</v>
      </c>
      <c r="BS161" s="32">
        <v>1</v>
      </c>
      <c r="CH161" s="38" t="s">
        <v>198</v>
      </c>
      <c r="CI161" s="38" t="s">
        <v>498</v>
      </c>
      <c r="CJ161" s="38"/>
    </row>
    <row r="162" spans="1:88" s="1" customFormat="1" hidden="1">
      <c r="A162" s="41" t="s">
        <v>199</v>
      </c>
      <c r="B162" s="32" t="s">
        <v>93</v>
      </c>
      <c r="C162" s="32" t="s">
        <v>93</v>
      </c>
      <c r="D162" s="32" t="s">
        <v>93</v>
      </c>
      <c r="E162" s="32" t="s">
        <v>93</v>
      </c>
      <c r="F162" s="32" t="s">
        <v>93</v>
      </c>
      <c r="G162" s="32" t="s">
        <v>93</v>
      </c>
      <c r="H162" s="32" t="s">
        <v>93</v>
      </c>
      <c r="I162" s="32" t="s">
        <v>93</v>
      </c>
      <c r="J162" s="32" t="s">
        <v>93</v>
      </c>
      <c r="K162" s="32" t="s">
        <v>93</v>
      </c>
      <c r="L162" s="32" t="s">
        <v>93</v>
      </c>
      <c r="M162" s="32" t="s">
        <v>93</v>
      </c>
      <c r="N162" s="32" t="s">
        <v>93</v>
      </c>
      <c r="O162" s="32" t="s">
        <v>93</v>
      </c>
      <c r="P162" s="32" t="s">
        <v>93</v>
      </c>
      <c r="Q162" s="32" t="s">
        <v>93</v>
      </c>
      <c r="R162" s="32" t="s">
        <v>93</v>
      </c>
      <c r="S162" s="32" t="s">
        <v>93</v>
      </c>
      <c r="T162" s="32" t="s">
        <v>93</v>
      </c>
      <c r="U162" s="32" t="s">
        <v>93</v>
      </c>
      <c r="V162" s="32" t="s">
        <v>93</v>
      </c>
      <c r="W162" s="32" t="s">
        <v>93</v>
      </c>
      <c r="X162" s="32" t="s">
        <v>93</v>
      </c>
      <c r="Y162" s="32" t="s">
        <v>93</v>
      </c>
      <c r="Z162" s="32" t="s">
        <v>93</v>
      </c>
      <c r="AA162" s="32" t="s">
        <v>93</v>
      </c>
      <c r="AB162" s="32" t="s">
        <v>93</v>
      </c>
      <c r="AC162" s="32" t="s">
        <v>93</v>
      </c>
      <c r="AD162" s="32" t="s">
        <v>93</v>
      </c>
      <c r="AE162" s="32" t="s">
        <v>93</v>
      </c>
      <c r="AF162" s="32" t="s">
        <v>93</v>
      </c>
      <c r="AG162" s="32" t="s">
        <v>93</v>
      </c>
      <c r="AH162" s="32" t="s">
        <v>93</v>
      </c>
      <c r="AI162" s="32" t="s">
        <v>93</v>
      </c>
      <c r="AJ162" s="32" t="s">
        <v>93</v>
      </c>
      <c r="AK162" s="32" t="s">
        <v>93</v>
      </c>
      <c r="AL162" s="32" t="s">
        <v>93</v>
      </c>
      <c r="AM162" s="32" t="s">
        <v>93</v>
      </c>
      <c r="AN162" s="32" t="s">
        <v>93</v>
      </c>
      <c r="AO162" s="32" t="s">
        <v>93</v>
      </c>
      <c r="AP162" s="32" t="s">
        <v>93</v>
      </c>
      <c r="AQ162" s="32" t="s">
        <v>93</v>
      </c>
      <c r="AR162" s="32" t="s">
        <v>93</v>
      </c>
      <c r="AS162" s="32" t="s">
        <v>93</v>
      </c>
      <c r="AT162" s="32" t="s">
        <v>93</v>
      </c>
      <c r="AU162" s="32" t="s">
        <v>93</v>
      </c>
      <c r="AV162" s="32" t="s">
        <v>93</v>
      </c>
      <c r="AW162" s="32" t="s">
        <v>93</v>
      </c>
      <c r="AX162" s="32" t="s">
        <v>93</v>
      </c>
      <c r="AY162" s="32" t="s">
        <v>93</v>
      </c>
      <c r="AZ162" s="32" t="s">
        <v>93</v>
      </c>
      <c r="BA162" s="32" t="s">
        <v>93</v>
      </c>
      <c r="BB162" s="32" t="s">
        <v>93</v>
      </c>
      <c r="BC162" s="32" t="s">
        <v>93</v>
      </c>
      <c r="BD162" s="32" t="s">
        <v>93</v>
      </c>
      <c r="BE162" s="32" t="s">
        <v>93</v>
      </c>
      <c r="BF162" s="32" t="s">
        <v>93</v>
      </c>
      <c r="BG162" s="32" t="s">
        <v>93</v>
      </c>
      <c r="BH162" s="32" t="s">
        <v>93</v>
      </c>
      <c r="BI162" s="32" t="s">
        <v>93</v>
      </c>
      <c r="BJ162" s="32" t="s">
        <v>93</v>
      </c>
      <c r="BK162" s="32" t="s">
        <v>93</v>
      </c>
      <c r="BL162" s="32" t="s">
        <v>93</v>
      </c>
      <c r="BM162" s="32" t="s">
        <v>93</v>
      </c>
      <c r="BN162" s="32" t="s">
        <v>93</v>
      </c>
      <c r="BO162" s="32" t="s">
        <v>93</v>
      </c>
      <c r="BP162" s="32" t="s">
        <v>93</v>
      </c>
      <c r="BQ162" s="32" t="s">
        <v>93</v>
      </c>
      <c r="BR162" s="32" t="s">
        <v>93</v>
      </c>
      <c r="BS162" s="32"/>
      <c r="BT162" s="1" t="s">
        <v>94</v>
      </c>
      <c r="CH162" s="38" t="s">
        <v>199</v>
      </c>
      <c r="CI162" s="38" t="s">
        <v>498</v>
      </c>
      <c r="CJ162" s="38"/>
    </row>
    <row r="163" spans="1:88" s="1" customFormat="1" hidden="1">
      <c r="A163" s="41" t="s">
        <v>200</v>
      </c>
      <c r="B163" s="32">
        <v>3</v>
      </c>
      <c r="C163" s="32">
        <v>0</v>
      </c>
      <c r="D163" s="32">
        <v>0</v>
      </c>
      <c r="E163" s="32">
        <v>0</v>
      </c>
      <c r="F163" s="32">
        <v>0</v>
      </c>
      <c r="G163" s="32">
        <v>7</v>
      </c>
      <c r="H163" s="32">
        <v>1</v>
      </c>
      <c r="I163" s="32">
        <v>0</v>
      </c>
      <c r="J163" s="32">
        <v>0</v>
      </c>
      <c r="K163" s="32">
        <v>0</v>
      </c>
      <c r="L163" s="32">
        <v>10</v>
      </c>
      <c r="M163" s="32">
        <v>15</v>
      </c>
      <c r="N163" s="32">
        <v>4</v>
      </c>
      <c r="O163" s="32">
        <v>1</v>
      </c>
      <c r="P163" s="32">
        <v>1</v>
      </c>
      <c r="Q163" s="32">
        <v>0</v>
      </c>
      <c r="R163" s="32">
        <v>0</v>
      </c>
      <c r="S163" s="32">
        <v>0</v>
      </c>
      <c r="T163" s="32">
        <v>0</v>
      </c>
      <c r="U163" s="32">
        <v>0</v>
      </c>
      <c r="V163" s="32">
        <v>26</v>
      </c>
      <c r="W163" s="32">
        <v>15</v>
      </c>
      <c r="X163" s="32">
        <v>0</v>
      </c>
      <c r="Y163" s="32">
        <v>0</v>
      </c>
      <c r="Z163" s="32">
        <v>141</v>
      </c>
      <c r="AA163" s="32">
        <v>3</v>
      </c>
      <c r="AB163" s="32">
        <v>0</v>
      </c>
      <c r="AC163" s="32">
        <v>0</v>
      </c>
      <c r="AD163" s="32">
        <v>0</v>
      </c>
      <c r="AE163" s="32">
        <v>0</v>
      </c>
      <c r="AF163" s="32">
        <v>7</v>
      </c>
      <c r="AG163" s="32">
        <v>0.6</v>
      </c>
      <c r="AH163" s="32">
        <v>0</v>
      </c>
      <c r="AI163" s="32">
        <v>0</v>
      </c>
      <c r="AJ163" s="32">
        <v>0</v>
      </c>
      <c r="AK163" s="32">
        <v>10</v>
      </c>
      <c r="AL163" s="32">
        <v>9.8000000000000007</v>
      </c>
      <c r="AM163" s="32">
        <v>0.4</v>
      </c>
      <c r="AN163" s="32">
        <v>0</v>
      </c>
      <c r="AO163" s="32">
        <v>0.8</v>
      </c>
      <c r="AP163" s="32">
        <v>0</v>
      </c>
      <c r="AQ163" s="32">
        <v>0</v>
      </c>
      <c r="AR163" s="32">
        <v>0</v>
      </c>
      <c r="AS163" s="32">
        <v>0</v>
      </c>
      <c r="AT163" s="32">
        <v>0</v>
      </c>
      <c r="AU163" s="32">
        <v>26</v>
      </c>
      <c r="AV163" s="32">
        <v>9.8000000000000007</v>
      </c>
      <c r="AW163" s="32">
        <v>0</v>
      </c>
      <c r="AX163" s="32">
        <v>0</v>
      </c>
      <c r="AY163" s="32">
        <v>102</v>
      </c>
      <c r="AZ163" s="32">
        <v>0</v>
      </c>
      <c r="BA163" s="32">
        <v>0</v>
      </c>
      <c r="BB163" s="32">
        <v>0</v>
      </c>
      <c r="BC163" s="32">
        <v>0</v>
      </c>
      <c r="BD163" s="32">
        <v>0</v>
      </c>
      <c r="BE163" s="32">
        <v>3</v>
      </c>
      <c r="BF163" s="32">
        <v>0</v>
      </c>
      <c r="BG163" s="32">
        <v>0</v>
      </c>
      <c r="BH163" s="32">
        <v>0</v>
      </c>
      <c r="BI163" s="32">
        <v>0</v>
      </c>
      <c r="BJ163" s="32">
        <v>0</v>
      </c>
      <c r="BK163" s="32">
        <v>0</v>
      </c>
      <c r="BL163" s="32">
        <v>0</v>
      </c>
      <c r="BM163" s="32">
        <v>0</v>
      </c>
      <c r="BN163" s="32">
        <v>0</v>
      </c>
      <c r="BO163" s="32">
        <v>0</v>
      </c>
      <c r="BP163" s="32"/>
      <c r="BQ163" s="32">
        <v>0</v>
      </c>
      <c r="BR163" s="32">
        <v>0</v>
      </c>
      <c r="BS163" s="32">
        <v>0</v>
      </c>
      <c r="CH163" s="38" t="s">
        <v>200</v>
      </c>
      <c r="CI163" s="38" t="s">
        <v>498</v>
      </c>
      <c r="CJ163" s="38">
        <v>20</v>
      </c>
    </row>
    <row r="164" spans="1:88" s="1" customFormat="1" hidden="1">
      <c r="A164" s="41" t="s">
        <v>201</v>
      </c>
      <c r="B164" s="32">
        <v>38</v>
      </c>
      <c r="C164" s="32">
        <v>4</v>
      </c>
      <c r="D164" s="32">
        <v>0</v>
      </c>
      <c r="E164" s="32">
        <v>0</v>
      </c>
      <c r="F164" s="32">
        <v>0</v>
      </c>
      <c r="G164" s="32">
        <v>27</v>
      </c>
      <c r="H164" s="32">
        <v>2</v>
      </c>
      <c r="I164" s="32">
        <v>0</v>
      </c>
      <c r="J164" s="32">
        <v>0</v>
      </c>
      <c r="K164" s="32">
        <v>0</v>
      </c>
      <c r="L164" s="32">
        <v>54</v>
      </c>
      <c r="M164" s="32">
        <v>38</v>
      </c>
      <c r="N164" s="32">
        <v>0</v>
      </c>
      <c r="O164" s="32">
        <v>125</v>
      </c>
      <c r="P164" s="32">
        <v>0</v>
      </c>
      <c r="Q164" s="32">
        <v>16</v>
      </c>
      <c r="R164" s="32">
        <v>21</v>
      </c>
      <c r="S164" s="32">
        <v>0</v>
      </c>
      <c r="T164" s="32">
        <v>0</v>
      </c>
      <c r="U164" s="32">
        <v>28</v>
      </c>
      <c r="V164" s="32">
        <v>89</v>
      </c>
      <c r="W164" s="32">
        <v>137</v>
      </c>
      <c r="X164" s="32">
        <v>0</v>
      </c>
      <c r="Y164" s="32">
        <v>0</v>
      </c>
      <c r="Z164" s="32">
        <v>30</v>
      </c>
      <c r="AA164" s="32">
        <v>38</v>
      </c>
      <c r="AB164" s="32">
        <v>2.82</v>
      </c>
      <c r="AC164" s="32">
        <v>0</v>
      </c>
      <c r="AD164" s="32">
        <v>0</v>
      </c>
      <c r="AE164" s="32">
        <v>0</v>
      </c>
      <c r="AF164" s="32">
        <v>27</v>
      </c>
      <c r="AG164" s="32">
        <v>1</v>
      </c>
      <c r="AH164" s="32">
        <v>0</v>
      </c>
      <c r="AI164" s="32">
        <v>0</v>
      </c>
      <c r="AJ164" s="32">
        <v>0</v>
      </c>
      <c r="AK164" s="32">
        <v>54</v>
      </c>
      <c r="AL164" s="32">
        <v>21.3</v>
      </c>
      <c r="AM164" s="32">
        <v>0</v>
      </c>
      <c r="AN164" s="32">
        <v>125</v>
      </c>
      <c r="AO164" s="32">
        <v>0</v>
      </c>
      <c r="AP164" s="32">
        <v>16</v>
      </c>
      <c r="AQ164" s="32">
        <v>1201</v>
      </c>
      <c r="AR164" s="32">
        <v>0</v>
      </c>
      <c r="AS164" s="32">
        <v>0</v>
      </c>
      <c r="AT164" s="32">
        <v>19.21</v>
      </c>
      <c r="AU164" s="32">
        <v>89</v>
      </c>
      <c r="AV164" s="32">
        <v>82.51</v>
      </c>
      <c r="AW164" s="32">
        <v>0</v>
      </c>
      <c r="AX164" s="32">
        <v>0</v>
      </c>
      <c r="AY164" s="32">
        <v>22.68</v>
      </c>
      <c r="AZ164" s="32">
        <v>0</v>
      </c>
      <c r="BA164" s="32">
        <v>0</v>
      </c>
      <c r="BB164" s="32">
        <v>1</v>
      </c>
      <c r="BC164" s="32">
        <v>2</v>
      </c>
      <c r="BD164" s="32">
        <v>1</v>
      </c>
      <c r="BE164" s="32">
        <v>3</v>
      </c>
      <c r="BF164" s="32">
        <v>0</v>
      </c>
      <c r="BG164" s="32">
        <v>0</v>
      </c>
      <c r="BH164" s="32">
        <v>3</v>
      </c>
      <c r="BI164" s="32">
        <v>3</v>
      </c>
      <c r="BJ164" s="32">
        <v>0</v>
      </c>
      <c r="BK164" s="32">
        <v>0</v>
      </c>
      <c r="BL164" s="32">
        <v>1</v>
      </c>
      <c r="BM164" s="32">
        <v>2</v>
      </c>
      <c r="BN164" s="32">
        <v>1</v>
      </c>
      <c r="BO164" s="32">
        <v>3</v>
      </c>
      <c r="BP164" s="32">
        <v>0</v>
      </c>
      <c r="BQ164" s="32">
        <v>0</v>
      </c>
      <c r="BR164" s="32">
        <v>3</v>
      </c>
      <c r="BS164" s="32">
        <v>3</v>
      </c>
      <c r="CH164" s="38" t="s">
        <v>201</v>
      </c>
      <c r="CI164" s="38" t="s">
        <v>498</v>
      </c>
      <c r="CJ164" s="38"/>
    </row>
    <row r="165" spans="1:88" s="1" customFormat="1" hidden="1">
      <c r="A165" s="41" t="s">
        <v>202</v>
      </c>
      <c r="B165" s="32">
        <v>37</v>
      </c>
      <c r="C165" s="32">
        <v>3</v>
      </c>
      <c r="D165" s="32">
        <v>0</v>
      </c>
      <c r="E165" s="32">
        <v>0</v>
      </c>
      <c r="F165" s="32">
        <v>0</v>
      </c>
      <c r="G165" s="32">
        <v>16</v>
      </c>
      <c r="H165" s="32">
        <v>0</v>
      </c>
      <c r="I165" s="32">
        <v>0</v>
      </c>
      <c r="J165" s="32">
        <v>0</v>
      </c>
      <c r="K165" s="32">
        <v>0</v>
      </c>
      <c r="L165" s="32">
        <v>69</v>
      </c>
      <c r="M165" s="32">
        <v>88</v>
      </c>
      <c r="N165" s="32">
        <v>0</v>
      </c>
      <c r="O165" s="32">
        <v>28</v>
      </c>
      <c r="P165" s="32">
        <v>0</v>
      </c>
      <c r="Q165" s="32">
        <v>22</v>
      </c>
      <c r="R165" s="32">
        <v>7</v>
      </c>
      <c r="S165" s="32">
        <v>0</v>
      </c>
      <c r="T165" s="32">
        <v>0</v>
      </c>
      <c r="U165" s="32">
        <v>1</v>
      </c>
      <c r="V165" s="32">
        <v>136</v>
      </c>
      <c r="W165" s="32">
        <v>59</v>
      </c>
      <c r="X165" s="32">
        <v>0</v>
      </c>
      <c r="Y165" s="32">
        <v>0</v>
      </c>
      <c r="Z165" s="32">
        <v>69</v>
      </c>
      <c r="AA165" s="32">
        <v>30</v>
      </c>
      <c r="AB165" s="32">
        <v>2.5</v>
      </c>
      <c r="AC165" s="32">
        <v>0</v>
      </c>
      <c r="AD165" s="32">
        <v>0</v>
      </c>
      <c r="AE165" s="32">
        <v>0</v>
      </c>
      <c r="AF165" s="32">
        <v>16</v>
      </c>
      <c r="AG165" s="32">
        <v>0</v>
      </c>
      <c r="AH165" s="32">
        <v>0</v>
      </c>
      <c r="AI165" s="32">
        <v>0</v>
      </c>
      <c r="AJ165" s="32">
        <v>0</v>
      </c>
      <c r="AK165" s="32">
        <v>69</v>
      </c>
      <c r="AL165" s="32">
        <v>68</v>
      </c>
      <c r="AM165" s="32">
        <v>0</v>
      </c>
      <c r="AN165" s="32">
        <v>5.6</v>
      </c>
      <c r="AO165" s="32">
        <v>0</v>
      </c>
      <c r="AP165" s="32">
        <v>22</v>
      </c>
      <c r="AQ165" s="32">
        <v>4</v>
      </c>
      <c r="AR165" s="32">
        <v>0</v>
      </c>
      <c r="AS165" s="32">
        <v>0</v>
      </c>
      <c r="AT165" s="32">
        <v>0.75</v>
      </c>
      <c r="AU165" s="32">
        <v>136</v>
      </c>
      <c r="AV165" s="32">
        <v>33.5</v>
      </c>
      <c r="AW165" s="32">
        <v>0</v>
      </c>
      <c r="AX165" s="32">
        <v>0</v>
      </c>
      <c r="AY165" s="32">
        <v>34</v>
      </c>
      <c r="AZ165" s="32">
        <v>0</v>
      </c>
      <c r="BA165" s="32">
        <v>0</v>
      </c>
      <c r="BB165" s="32">
        <v>0</v>
      </c>
      <c r="BC165" s="32">
        <v>0</v>
      </c>
      <c r="BD165" s="32">
        <v>4</v>
      </c>
      <c r="BE165" s="32">
        <v>9</v>
      </c>
      <c r="BF165" s="32">
        <v>0</v>
      </c>
      <c r="BG165" s="32">
        <v>0</v>
      </c>
      <c r="BH165" s="32">
        <v>9</v>
      </c>
      <c r="BI165" s="32">
        <v>22</v>
      </c>
      <c r="BJ165" s="32"/>
      <c r="BK165" s="32"/>
      <c r="BL165" s="32"/>
      <c r="BM165" s="32"/>
      <c r="BN165" s="32"/>
      <c r="BO165" s="32"/>
      <c r="BP165" s="32"/>
      <c r="BQ165" s="32"/>
      <c r="BR165" s="32"/>
      <c r="BS165" s="32"/>
      <c r="CH165" s="38" t="s">
        <v>202</v>
      </c>
      <c r="CI165" s="38" t="s">
        <v>498</v>
      </c>
      <c r="CJ165" s="38"/>
    </row>
    <row r="166" spans="1:88" s="1" customFormat="1" hidden="1">
      <c r="A166" s="41" t="s">
        <v>203</v>
      </c>
      <c r="B166" s="32" t="s">
        <v>93</v>
      </c>
      <c r="C166" s="32" t="s">
        <v>93</v>
      </c>
      <c r="D166" s="32" t="s">
        <v>93</v>
      </c>
      <c r="E166" s="32" t="s">
        <v>93</v>
      </c>
      <c r="F166" s="32" t="s">
        <v>93</v>
      </c>
      <c r="G166" s="32" t="s">
        <v>93</v>
      </c>
      <c r="H166" s="32" t="s">
        <v>93</v>
      </c>
      <c r="I166" s="32" t="s">
        <v>93</v>
      </c>
      <c r="J166" s="32" t="s">
        <v>93</v>
      </c>
      <c r="K166" s="32" t="s">
        <v>93</v>
      </c>
      <c r="L166" s="32" t="s">
        <v>93</v>
      </c>
      <c r="M166" s="32" t="s">
        <v>93</v>
      </c>
      <c r="N166" s="32" t="s">
        <v>93</v>
      </c>
      <c r="O166" s="32" t="s">
        <v>93</v>
      </c>
      <c r="P166" s="32" t="s">
        <v>93</v>
      </c>
      <c r="Q166" s="32" t="s">
        <v>93</v>
      </c>
      <c r="R166" s="32" t="s">
        <v>93</v>
      </c>
      <c r="S166" s="32" t="s">
        <v>93</v>
      </c>
      <c r="T166" s="32" t="s">
        <v>93</v>
      </c>
      <c r="U166" s="32" t="s">
        <v>93</v>
      </c>
      <c r="V166" s="32" t="s">
        <v>93</v>
      </c>
      <c r="W166" s="32" t="s">
        <v>93</v>
      </c>
      <c r="X166" s="32" t="s">
        <v>93</v>
      </c>
      <c r="Y166" s="32" t="s">
        <v>93</v>
      </c>
      <c r="Z166" s="32" t="s">
        <v>93</v>
      </c>
      <c r="AA166" s="32" t="s">
        <v>93</v>
      </c>
      <c r="AB166" s="32" t="s">
        <v>93</v>
      </c>
      <c r="AC166" s="32" t="s">
        <v>93</v>
      </c>
      <c r="AD166" s="32" t="s">
        <v>93</v>
      </c>
      <c r="AE166" s="32" t="s">
        <v>93</v>
      </c>
      <c r="AF166" s="32" t="s">
        <v>93</v>
      </c>
      <c r="AG166" s="32" t="s">
        <v>93</v>
      </c>
      <c r="AH166" s="32" t="s">
        <v>93</v>
      </c>
      <c r="AI166" s="32" t="s">
        <v>93</v>
      </c>
      <c r="AJ166" s="32" t="s">
        <v>93</v>
      </c>
      <c r="AK166" s="32" t="s">
        <v>93</v>
      </c>
      <c r="AL166" s="32" t="s">
        <v>93</v>
      </c>
      <c r="AM166" s="32" t="s">
        <v>93</v>
      </c>
      <c r="AN166" s="32" t="s">
        <v>93</v>
      </c>
      <c r="AO166" s="32" t="s">
        <v>93</v>
      </c>
      <c r="AP166" s="32" t="s">
        <v>93</v>
      </c>
      <c r="AQ166" s="32" t="s">
        <v>93</v>
      </c>
      <c r="AR166" s="32" t="s">
        <v>93</v>
      </c>
      <c r="AS166" s="32" t="s">
        <v>93</v>
      </c>
      <c r="AT166" s="32" t="s">
        <v>93</v>
      </c>
      <c r="AU166" s="32" t="s">
        <v>93</v>
      </c>
      <c r="AV166" s="32" t="s">
        <v>93</v>
      </c>
      <c r="AW166" s="32" t="s">
        <v>93</v>
      </c>
      <c r="AX166" s="32" t="s">
        <v>93</v>
      </c>
      <c r="AY166" s="32" t="s">
        <v>93</v>
      </c>
      <c r="AZ166" s="32" t="s">
        <v>93</v>
      </c>
      <c r="BA166" s="32" t="s">
        <v>93</v>
      </c>
      <c r="BB166" s="32" t="s">
        <v>93</v>
      </c>
      <c r="BC166" s="32" t="s">
        <v>93</v>
      </c>
      <c r="BD166" s="32" t="s">
        <v>93</v>
      </c>
      <c r="BE166" s="32" t="s">
        <v>93</v>
      </c>
      <c r="BF166" s="32" t="s">
        <v>93</v>
      </c>
      <c r="BG166" s="32" t="s">
        <v>93</v>
      </c>
      <c r="BH166" s="32" t="s">
        <v>93</v>
      </c>
      <c r="BI166" s="32" t="s">
        <v>93</v>
      </c>
      <c r="BJ166" s="32" t="s">
        <v>93</v>
      </c>
      <c r="BK166" s="32" t="s">
        <v>93</v>
      </c>
      <c r="BL166" s="32" t="s">
        <v>93</v>
      </c>
      <c r="BM166" s="32" t="s">
        <v>93</v>
      </c>
      <c r="BN166" s="32" t="s">
        <v>93</v>
      </c>
      <c r="BO166" s="32" t="s">
        <v>93</v>
      </c>
      <c r="BP166" s="32" t="s">
        <v>93</v>
      </c>
      <c r="BQ166" s="32" t="s">
        <v>93</v>
      </c>
      <c r="BR166" s="32" t="s">
        <v>93</v>
      </c>
      <c r="BS166" s="32"/>
      <c r="BT166" s="1" t="s">
        <v>94</v>
      </c>
      <c r="CH166" s="38" t="s">
        <v>203</v>
      </c>
      <c r="CI166" s="38" t="s">
        <v>548</v>
      </c>
      <c r="CJ166" s="38">
        <v>51</v>
      </c>
    </row>
    <row r="167" spans="1:88" s="1" customFormat="1" hidden="1">
      <c r="A167" s="41" t="s">
        <v>204</v>
      </c>
      <c r="B167" s="32">
        <v>45</v>
      </c>
      <c r="C167" s="32">
        <v>1</v>
      </c>
      <c r="D167" s="32">
        <v>0</v>
      </c>
      <c r="E167" s="32">
        <v>0</v>
      </c>
      <c r="F167" s="32">
        <v>0</v>
      </c>
      <c r="G167" s="32">
        <v>0</v>
      </c>
      <c r="H167" s="32">
        <v>0</v>
      </c>
      <c r="I167" s="32">
        <v>0</v>
      </c>
      <c r="J167" s="32">
        <v>0</v>
      </c>
      <c r="K167" s="32">
        <v>0</v>
      </c>
      <c r="L167" s="32">
        <v>92</v>
      </c>
      <c r="M167" s="32">
        <v>56</v>
      </c>
      <c r="N167" s="32">
        <v>28</v>
      </c>
      <c r="O167" s="32">
        <v>0</v>
      </c>
      <c r="P167" s="32">
        <v>0</v>
      </c>
      <c r="Q167" s="32">
        <v>29</v>
      </c>
      <c r="R167" s="32">
        <v>2</v>
      </c>
      <c r="S167" s="32">
        <v>0</v>
      </c>
      <c r="T167" s="32">
        <v>0</v>
      </c>
      <c r="U167" s="32">
        <v>0</v>
      </c>
      <c r="V167" s="32">
        <v>81</v>
      </c>
      <c r="W167" s="32">
        <v>112</v>
      </c>
      <c r="X167" s="32">
        <v>5</v>
      </c>
      <c r="Y167" s="32">
        <v>0</v>
      </c>
      <c r="Z167" s="32">
        <v>0</v>
      </c>
      <c r="AA167" s="32">
        <v>45</v>
      </c>
      <c r="AB167" s="32">
        <v>0.8</v>
      </c>
      <c r="AC167" s="32">
        <v>0</v>
      </c>
      <c r="AD167" s="32">
        <v>0</v>
      </c>
      <c r="AE167" s="32">
        <v>0</v>
      </c>
      <c r="AF167" s="32">
        <v>0</v>
      </c>
      <c r="AG167" s="32">
        <v>0</v>
      </c>
      <c r="AH167" s="32">
        <v>0</v>
      </c>
      <c r="AI167" s="32">
        <v>0</v>
      </c>
      <c r="AJ167" s="32">
        <v>0</v>
      </c>
      <c r="AK167" s="32">
        <v>92</v>
      </c>
      <c r="AL167" s="32">
        <v>29.4</v>
      </c>
      <c r="AM167" s="32">
        <v>0</v>
      </c>
      <c r="AN167" s="32">
        <v>0</v>
      </c>
      <c r="AO167" s="32">
        <v>0</v>
      </c>
      <c r="AP167" s="32">
        <v>29</v>
      </c>
      <c r="AQ167" s="32">
        <v>2</v>
      </c>
      <c r="AR167" s="32">
        <v>0</v>
      </c>
      <c r="AS167" s="32">
        <v>0</v>
      </c>
      <c r="AT167" s="32">
        <v>0</v>
      </c>
      <c r="AU167" s="32">
        <v>81</v>
      </c>
      <c r="AV167" s="32">
        <v>112</v>
      </c>
      <c r="AW167" s="32">
        <v>5</v>
      </c>
      <c r="AX167" s="32">
        <v>0</v>
      </c>
      <c r="AY167" s="32">
        <v>0</v>
      </c>
      <c r="AZ167" s="32">
        <v>0</v>
      </c>
      <c r="BA167" s="32">
        <v>0</v>
      </c>
      <c r="BB167" s="32">
        <v>0</v>
      </c>
      <c r="BC167" s="32">
        <v>0</v>
      </c>
      <c r="BD167" s="32">
        <v>0</v>
      </c>
      <c r="BE167" s="32">
        <v>19</v>
      </c>
      <c r="BF167" s="32">
        <v>0</v>
      </c>
      <c r="BG167" s="32">
        <v>0</v>
      </c>
      <c r="BH167" s="32">
        <v>3</v>
      </c>
      <c r="BI167" s="32">
        <v>18</v>
      </c>
      <c r="BJ167" s="32"/>
      <c r="BK167" s="32"/>
      <c r="BL167" s="32"/>
      <c r="BM167" s="32"/>
      <c r="BN167" s="32"/>
      <c r="BO167" s="32"/>
      <c r="BP167" s="32"/>
      <c r="BQ167" s="32"/>
      <c r="BR167" s="32"/>
      <c r="BS167" s="32"/>
      <c r="CH167" s="38" t="s">
        <v>204</v>
      </c>
      <c r="CI167" s="38" t="s">
        <v>498</v>
      </c>
      <c r="CJ167" s="38"/>
    </row>
    <row r="168" spans="1:88" s="1" customFormat="1" hidden="1">
      <c r="A168" s="41" t="s">
        <v>205</v>
      </c>
      <c r="B168" s="32">
        <v>23</v>
      </c>
      <c r="C168" s="32">
        <v>0</v>
      </c>
      <c r="D168" s="32">
        <v>0</v>
      </c>
      <c r="E168" s="32">
        <v>0</v>
      </c>
      <c r="F168" s="32">
        <v>0</v>
      </c>
      <c r="G168" s="32">
        <v>11</v>
      </c>
      <c r="H168" s="32">
        <v>0</v>
      </c>
      <c r="I168" s="32">
        <v>0</v>
      </c>
      <c r="J168" s="32">
        <v>0</v>
      </c>
      <c r="K168" s="32">
        <v>0</v>
      </c>
      <c r="L168" s="32">
        <v>144</v>
      </c>
      <c r="M168" s="32">
        <v>82</v>
      </c>
      <c r="N168" s="32">
        <v>54</v>
      </c>
      <c r="O168" s="32">
        <v>0</v>
      </c>
      <c r="P168" s="32">
        <v>0</v>
      </c>
      <c r="Q168" s="32">
        <v>0</v>
      </c>
      <c r="R168" s="32">
        <v>0</v>
      </c>
      <c r="S168" s="32">
        <v>0</v>
      </c>
      <c r="T168" s="32">
        <v>0</v>
      </c>
      <c r="U168" s="32">
        <v>0</v>
      </c>
      <c r="V168" s="32">
        <v>184</v>
      </c>
      <c r="W168" s="32">
        <v>34</v>
      </c>
      <c r="X168" s="32">
        <v>0</v>
      </c>
      <c r="Y168" s="32">
        <v>0</v>
      </c>
      <c r="Z168" s="32">
        <v>117</v>
      </c>
      <c r="AA168" s="32">
        <v>23</v>
      </c>
      <c r="AB168" s="32">
        <v>0</v>
      </c>
      <c r="AC168" s="32">
        <v>0</v>
      </c>
      <c r="AD168" s="32">
        <v>0</v>
      </c>
      <c r="AE168" s="32">
        <v>0</v>
      </c>
      <c r="AF168" s="32">
        <v>11</v>
      </c>
      <c r="AG168" s="32">
        <v>0</v>
      </c>
      <c r="AH168" s="32">
        <v>0</v>
      </c>
      <c r="AI168" s="32">
        <v>0</v>
      </c>
      <c r="AJ168" s="32">
        <v>0</v>
      </c>
      <c r="AK168" s="32">
        <v>144</v>
      </c>
      <c r="AL168" s="32">
        <v>48</v>
      </c>
      <c r="AM168" s="32">
        <v>19</v>
      </c>
      <c r="AN168" s="32">
        <v>0</v>
      </c>
      <c r="AO168" s="32">
        <v>0</v>
      </c>
      <c r="AP168" s="32">
        <v>0</v>
      </c>
      <c r="AQ168" s="32">
        <v>0</v>
      </c>
      <c r="AR168" s="32">
        <v>0</v>
      </c>
      <c r="AS168" s="32">
        <v>0</v>
      </c>
      <c r="AT168" s="32">
        <v>0</v>
      </c>
      <c r="AU168" s="32">
        <v>184</v>
      </c>
      <c r="AV168" s="32">
        <v>23</v>
      </c>
      <c r="AW168" s="32">
        <v>0</v>
      </c>
      <c r="AX168" s="32">
        <v>0</v>
      </c>
      <c r="AY168" s="32">
        <v>68</v>
      </c>
      <c r="AZ168" s="32">
        <v>0</v>
      </c>
      <c r="BA168" s="32">
        <v>0</v>
      </c>
      <c r="BB168" s="32">
        <v>0</v>
      </c>
      <c r="BC168" s="32">
        <v>0</v>
      </c>
      <c r="BD168" s="32">
        <v>0</v>
      </c>
      <c r="BE168" s="32">
        <v>17</v>
      </c>
      <c r="BF168" s="32">
        <v>0</v>
      </c>
      <c r="BG168" s="32">
        <v>0</v>
      </c>
      <c r="BH168" s="32">
        <v>0</v>
      </c>
      <c r="BI168" s="32">
        <v>2</v>
      </c>
      <c r="BJ168" s="32">
        <v>0</v>
      </c>
      <c r="BK168" s="32">
        <v>0</v>
      </c>
      <c r="BL168" s="32">
        <v>0</v>
      </c>
      <c r="BM168" s="32">
        <v>0</v>
      </c>
      <c r="BN168" s="32">
        <v>0</v>
      </c>
      <c r="BO168" s="32">
        <v>17</v>
      </c>
      <c r="BP168" s="32">
        <v>0</v>
      </c>
      <c r="BQ168" s="32">
        <v>0</v>
      </c>
      <c r="BR168" s="32">
        <v>0</v>
      </c>
      <c r="BS168" s="32">
        <v>2</v>
      </c>
      <c r="CH168" s="38" t="s">
        <v>205</v>
      </c>
      <c r="CI168" s="38" t="s">
        <v>498</v>
      </c>
      <c r="CJ168" s="38"/>
    </row>
    <row r="169" spans="1:88" s="1" customFormat="1" hidden="1">
      <c r="A169" s="41" t="s">
        <v>206</v>
      </c>
      <c r="B169" s="32" t="s">
        <v>93</v>
      </c>
      <c r="C169" s="32" t="s">
        <v>93</v>
      </c>
      <c r="D169" s="32" t="s">
        <v>93</v>
      </c>
      <c r="E169" s="32" t="s">
        <v>93</v>
      </c>
      <c r="F169" s="32" t="s">
        <v>93</v>
      </c>
      <c r="G169" s="32" t="s">
        <v>93</v>
      </c>
      <c r="H169" s="32" t="s">
        <v>93</v>
      </c>
      <c r="I169" s="32" t="s">
        <v>93</v>
      </c>
      <c r="J169" s="32" t="s">
        <v>93</v>
      </c>
      <c r="K169" s="32" t="s">
        <v>93</v>
      </c>
      <c r="L169" s="32" t="s">
        <v>93</v>
      </c>
      <c r="M169" s="32" t="s">
        <v>93</v>
      </c>
      <c r="N169" s="32" t="s">
        <v>93</v>
      </c>
      <c r="O169" s="32" t="s">
        <v>93</v>
      </c>
      <c r="P169" s="32" t="s">
        <v>93</v>
      </c>
      <c r="Q169" s="32" t="s">
        <v>93</v>
      </c>
      <c r="R169" s="32" t="s">
        <v>93</v>
      </c>
      <c r="S169" s="32" t="s">
        <v>93</v>
      </c>
      <c r="T169" s="32" t="s">
        <v>93</v>
      </c>
      <c r="U169" s="32" t="s">
        <v>93</v>
      </c>
      <c r="V169" s="32" t="s">
        <v>93</v>
      </c>
      <c r="W169" s="32" t="s">
        <v>93</v>
      </c>
      <c r="X169" s="32" t="s">
        <v>93</v>
      </c>
      <c r="Y169" s="32" t="s">
        <v>93</v>
      </c>
      <c r="Z169" s="32" t="s">
        <v>93</v>
      </c>
      <c r="AA169" s="32" t="s">
        <v>93</v>
      </c>
      <c r="AB169" s="32" t="s">
        <v>93</v>
      </c>
      <c r="AC169" s="32" t="s">
        <v>93</v>
      </c>
      <c r="AD169" s="32" t="s">
        <v>93</v>
      </c>
      <c r="AE169" s="32" t="s">
        <v>93</v>
      </c>
      <c r="AF169" s="32" t="s">
        <v>93</v>
      </c>
      <c r="AG169" s="32" t="s">
        <v>93</v>
      </c>
      <c r="AH169" s="32" t="s">
        <v>93</v>
      </c>
      <c r="AI169" s="32" t="s">
        <v>93</v>
      </c>
      <c r="AJ169" s="32" t="s">
        <v>93</v>
      </c>
      <c r="AK169" s="32" t="s">
        <v>93</v>
      </c>
      <c r="AL169" s="32" t="s">
        <v>93</v>
      </c>
      <c r="AM169" s="32" t="s">
        <v>93</v>
      </c>
      <c r="AN169" s="32" t="s">
        <v>93</v>
      </c>
      <c r="AO169" s="32" t="s">
        <v>93</v>
      </c>
      <c r="AP169" s="32" t="s">
        <v>93</v>
      </c>
      <c r="AQ169" s="32" t="s">
        <v>93</v>
      </c>
      <c r="AR169" s="32" t="s">
        <v>93</v>
      </c>
      <c r="AS169" s="32" t="s">
        <v>93</v>
      </c>
      <c r="AT169" s="32" t="s">
        <v>93</v>
      </c>
      <c r="AU169" s="32" t="s">
        <v>93</v>
      </c>
      <c r="AV169" s="32" t="s">
        <v>93</v>
      </c>
      <c r="AW169" s="32" t="s">
        <v>93</v>
      </c>
      <c r="AX169" s="32" t="s">
        <v>93</v>
      </c>
      <c r="AY169" s="32" t="s">
        <v>93</v>
      </c>
      <c r="AZ169" s="32" t="s">
        <v>93</v>
      </c>
      <c r="BA169" s="32" t="s">
        <v>93</v>
      </c>
      <c r="BB169" s="32" t="s">
        <v>93</v>
      </c>
      <c r="BC169" s="32" t="s">
        <v>93</v>
      </c>
      <c r="BD169" s="32" t="s">
        <v>93</v>
      </c>
      <c r="BE169" s="32" t="s">
        <v>93</v>
      </c>
      <c r="BF169" s="32" t="s">
        <v>93</v>
      </c>
      <c r="BG169" s="32" t="s">
        <v>93</v>
      </c>
      <c r="BH169" s="32" t="s">
        <v>93</v>
      </c>
      <c r="BI169" s="32" t="s">
        <v>93</v>
      </c>
      <c r="BJ169" s="32" t="s">
        <v>93</v>
      </c>
      <c r="BK169" s="32" t="s">
        <v>93</v>
      </c>
      <c r="BL169" s="32" t="s">
        <v>93</v>
      </c>
      <c r="BM169" s="32" t="s">
        <v>93</v>
      </c>
      <c r="BN169" s="32" t="s">
        <v>93</v>
      </c>
      <c r="BO169" s="32" t="s">
        <v>93</v>
      </c>
      <c r="BP169" s="32" t="s">
        <v>93</v>
      </c>
      <c r="BQ169" s="32" t="s">
        <v>93</v>
      </c>
      <c r="BR169" s="32" t="s">
        <v>93</v>
      </c>
      <c r="BS169" s="32"/>
      <c r="BT169" s="1" t="s">
        <v>94</v>
      </c>
      <c r="CH169" s="38" t="s">
        <v>206</v>
      </c>
      <c r="CI169" s="38" t="s">
        <v>549</v>
      </c>
      <c r="CJ169" s="38"/>
    </row>
    <row r="170" spans="1:88" s="1" customFormat="1" hidden="1">
      <c r="A170" s="41" t="s">
        <v>207</v>
      </c>
      <c r="B170" s="32">
        <v>17</v>
      </c>
      <c r="C170" s="32">
        <v>0</v>
      </c>
      <c r="D170" s="32">
        <v>0</v>
      </c>
      <c r="E170" s="32">
        <v>0</v>
      </c>
      <c r="F170" s="32">
        <v>0</v>
      </c>
      <c r="G170" s="32">
        <v>22</v>
      </c>
      <c r="H170" s="32">
        <v>4</v>
      </c>
      <c r="I170" s="32">
        <v>0</v>
      </c>
      <c r="J170" s="32">
        <v>0</v>
      </c>
      <c r="K170" s="32">
        <v>0</v>
      </c>
      <c r="L170" s="32">
        <v>33</v>
      </c>
      <c r="M170" s="32">
        <v>19</v>
      </c>
      <c r="N170" s="32">
        <v>0</v>
      </c>
      <c r="O170" s="32">
        <v>0</v>
      </c>
      <c r="P170" s="32">
        <v>0</v>
      </c>
      <c r="Q170" s="32">
        <v>4</v>
      </c>
      <c r="R170" s="32">
        <v>13</v>
      </c>
      <c r="S170" s="32">
        <v>0</v>
      </c>
      <c r="T170" s="32">
        <v>58</v>
      </c>
      <c r="U170" s="32">
        <v>0</v>
      </c>
      <c r="V170" s="32">
        <v>38</v>
      </c>
      <c r="W170" s="32">
        <v>7</v>
      </c>
      <c r="X170" s="32">
        <v>0</v>
      </c>
      <c r="Y170" s="32">
        <v>0</v>
      </c>
      <c r="Z170" s="32">
        <v>121</v>
      </c>
      <c r="AA170" s="32">
        <v>17</v>
      </c>
      <c r="AB170" s="32">
        <v>0</v>
      </c>
      <c r="AC170" s="32">
        <v>0</v>
      </c>
      <c r="AD170" s="32">
        <v>0</v>
      </c>
      <c r="AE170" s="32">
        <v>0</v>
      </c>
      <c r="AF170" s="32">
        <v>22</v>
      </c>
      <c r="AG170" s="32">
        <v>2.8</v>
      </c>
      <c r="AH170" s="32">
        <v>0</v>
      </c>
      <c r="AI170" s="32">
        <v>0</v>
      </c>
      <c r="AJ170" s="32">
        <v>0</v>
      </c>
      <c r="AK170" s="32">
        <v>33</v>
      </c>
      <c r="AL170" s="32">
        <v>12.1</v>
      </c>
      <c r="AM170" s="32">
        <v>0</v>
      </c>
      <c r="AN170" s="32">
        <v>0</v>
      </c>
      <c r="AO170" s="32">
        <v>0</v>
      </c>
      <c r="AP170" s="32">
        <v>4</v>
      </c>
      <c r="AQ170" s="32">
        <v>10.7196</v>
      </c>
      <c r="AR170" s="32">
        <v>0</v>
      </c>
      <c r="AS170" s="32">
        <v>0</v>
      </c>
      <c r="AT170" s="32">
        <v>0</v>
      </c>
      <c r="AU170" s="32">
        <v>38</v>
      </c>
      <c r="AV170" s="32">
        <v>4.6283000000000003</v>
      </c>
      <c r="AW170" s="32">
        <v>0</v>
      </c>
      <c r="AX170" s="32">
        <v>0</v>
      </c>
      <c r="AY170" s="32">
        <v>17.698</v>
      </c>
      <c r="AZ170" s="32">
        <v>0</v>
      </c>
      <c r="BA170" s="32">
        <v>1</v>
      </c>
      <c r="BB170" s="32">
        <v>0</v>
      </c>
      <c r="BC170" s="32">
        <v>0</v>
      </c>
      <c r="BD170" s="32">
        <v>0</v>
      </c>
      <c r="BE170" s="32">
        <v>0</v>
      </c>
      <c r="BF170" s="32">
        <v>0</v>
      </c>
      <c r="BG170" s="32">
        <v>0</v>
      </c>
      <c r="BH170" s="32">
        <v>0</v>
      </c>
      <c r="BI170" s="32">
        <v>3</v>
      </c>
      <c r="BJ170" s="32">
        <v>0</v>
      </c>
      <c r="BK170" s="32">
        <v>0.6</v>
      </c>
      <c r="BL170" s="32">
        <v>0</v>
      </c>
      <c r="BM170" s="32">
        <v>0</v>
      </c>
      <c r="BN170" s="32">
        <v>0</v>
      </c>
      <c r="BO170" s="32">
        <v>0</v>
      </c>
      <c r="BP170" s="32">
        <v>0</v>
      </c>
      <c r="BQ170" s="32">
        <v>0</v>
      </c>
      <c r="BR170" s="32">
        <v>0</v>
      </c>
      <c r="BS170" s="32">
        <v>2.5</v>
      </c>
      <c r="CH170" s="38" t="s">
        <v>207</v>
      </c>
      <c r="CI170" s="38" t="s">
        <v>498</v>
      </c>
      <c r="CJ170" s="38">
        <v>0</v>
      </c>
    </row>
    <row r="171" spans="1:88" s="1" customFormat="1" hidden="1">
      <c r="A171" s="41" t="s">
        <v>208</v>
      </c>
      <c r="B171" s="32">
        <v>6</v>
      </c>
      <c r="C171" s="32">
        <v>0</v>
      </c>
      <c r="D171" s="32">
        <v>0</v>
      </c>
      <c r="E171" s="32">
        <v>0</v>
      </c>
      <c r="F171" s="32">
        <v>0</v>
      </c>
      <c r="G171" s="32">
        <v>40</v>
      </c>
      <c r="H171" s="32">
        <v>2</v>
      </c>
      <c r="I171" s="32">
        <v>0</v>
      </c>
      <c r="J171" s="32">
        <v>0</v>
      </c>
      <c r="K171" s="32">
        <v>0</v>
      </c>
      <c r="L171" s="32">
        <v>58</v>
      </c>
      <c r="M171" s="32">
        <v>49</v>
      </c>
      <c r="N171" s="32">
        <v>0</v>
      </c>
      <c r="O171" s="32">
        <v>67</v>
      </c>
      <c r="P171" s="32">
        <v>0</v>
      </c>
      <c r="Q171" s="32">
        <v>25</v>
      </c>
      <c r="R171" s="32">
        <v>9</v>
      </c>
      <c r="S171" s="32">
        <v>0</v>
      </c>
      <c r="T171" s="32">
        <v>0</v>
      </c>
      <c r="U171" s="32">
        <v>47</v>
      </c>
      <c r="V171" s="32">
        <v>63</v>
      </c>
      <c r="W171" s="32">
        <v>21</v>
      </c>
      <c r="X171" s="32">
        <v>0</v>
      </c>
      <c r="Y171" s="32">
        <v>0</v>
      </c>
      <c r="Z171" s="32">
        <v>8</v>
      </c>
      <c r="AA171" s="32">
        <v>6</v>
      </c>
      <c r="AB171" s="32">
        <v>0</v>
      </c>
      <c r="AC171" s="32">
        <v>0</v>
      </c>
      <c r="AD171" s="32">
        <v>0</v>
      </c>
      <c r="AE171" s="32">
        <v>0</v>
      </c>
      <c r="AF171" s="32">
        <v>40</v>
      </c>
      <c r="AG171" s="32">
        <v>1.62</v>
      </c>
      <c r="AH171" s="32">
        <v>0</v>
      </c>
      <c r="AI171" s="32">
        <v>0</v>
      </c>
      <c r="AJ171" s="32">
        <v>0</v>
      </c>
      <c r="AK171" s="32">
        <v>58</v>
      </c>
      <c r="AL171" s="32">
        <v>27.31</v>
      </c>
      <c r="AM171" s="32">
        <v>0</v>
      </c>
      <c r="AN171" s="32">
        <v>16.190000000000001</v>
      </c>
      <c r="AO171" s="32">
        <v>0</v>
      </c>
      <c r="AP171" s="32">
        <v>25</v>
      </c>
      <c r="AQ171" s="32">
        <v>6.47</v>
      </c>
      <c r="AR171" s="32">
        <v>0</v>
      </c>
      <c r="AS171" s="32">
        <v>0</v>
      </c>
      <c r="AT171" s="32">
        <v>23.5</v>
      </c>
      <c r="AU171" s="32">
        <v>63</v>
      </c>
      <c r="AV171" s="32">
        <v>13.64</v>
      </c>
      <c r="AW171" s="32">
        <v>0</v>
      </c>
      <c r="AX171" s="32">
        <v>0</v>
      </c>
      <c r="AY171" s="32">
        <v>4.82</v>
      </c>
      <c r="AZ171" s="32"/>
      <c r="BA171" s="32"/>
      <c r="BB171" s="32"/>
      <c r="BC171" s="32"/>
      <c r="BD171" s="32">
        <v>1</v>
      </c>
      <c r="BE171" s="32">
        <v>4</v>
      </c>
      <c r="BF171" s="32"/>
      <c r="BG171" s="32"/>
      <c r="BH171" s="32">
        <v>2</v>
      </c>
      <c r="BI171" s="32">
        <v>2</v>
      </c>
      <c r="BJ171" s="32"/>
      <c r="BK171" s="32"/>
      <c r="BL171" s="32"/>
      <c r="BM171" s="32"/>
      <c r="BN171" s="32">
        <v>1</v>
      </c>
      <c r="BO171" s="32">
        <v>4</v>
      </c>
      <c r="BP171" s="32"/>
      <c r="BQ171" s="32"/>
      <c r="BR171" s="32">
        <v>2</v>
      </c>
      <c r="BS171" s="32">
        <v>2</v>
      </c>
      <c r="CH171" s="38" t="s">
        <v>208</v>
      </c>
      <c r="CI171" s="38" t="s">
        <v>550</v>
      </c>
      <c r="CJ171" s="38">
        <v>120</v>
      </c>
    </row>
    <row r="172" spans="1:88" s="1" customFormat="1" hidden="1">
      <c r="A172" s="41" t="s">
        <v>209</v>
      </c>
      <c r="B172" s="32">
        <v>8</v>
      </c>
      <c r="C172" s="32">
        <v>1</v>
      </c>
      <c r="D172" s="32">
        <v>0</v>
      </c>
      <c r="E172" s="32">
        <v>0</v>
      </c>
      <c r="F172" s="32">
        <v>0</v>
      </c>
      <c r="G172" s="32">
        <v>5</v>
      </c>
      <c r="H172" s="32">
        <v>1</v>
      </c>
      <c r="I172" s="32">
        <v>0</v>
      </c>
      <c r="J172" s="32">
        <v>0</v>
      </c>
      <c r="K172" s="32">
        <v>0</v>
      </c>
      <c r="L172" s="32">
        <v>44</v>
      </c>
      <c r="M172" s="32">
        <v>21</v>
      </c>
      <c r="N172" s="32">
        <v>0</v>
      </c>
      <c r="O172" s="32">
        <v>9</v>
      </c>
      <c r="P172" s="32">
        <v>1</v>
      </c>
      <c r="Q172" s="32">
        <v>11</v>
      </c>
      <c r="R172" s="32">
        <v>8</v>
      </c>
      <c r="S172" s="32">
        <v>0</v>
      </c>
      <c r="T172" s="32">
        <v>2</v>
      </c>
      <c r="U172" s="32">
        <v>16</v>
      </c>
      <c r="V172" s="32">
        <v>47</v>
      </c>
      <c r="W172" s="32">
        <v>52</v>
      </c>
      <c r="X172" s="32">
        <v>0</v>
      </c>
      <c r="Y172" s="32">
        <v>19</v>
      </c>
      <c r="Z172" s="32">
        <v>33</v>
      </c>
      <c r="AA172" s="32">
        <v>8</v>
      </c>
      <c r="AB172" s="32">
        <v>1</v>
      </c>
      <c r="AC172" s="32">
        <v>0</v>
      </c>
      <c r="AD172" s="32">
        <v>0</v>
      </c>
      <c r="AE172" s="32">
        <v>0</v>
      </c>
      <c r="AF172" s="32">
        <v>5</v>
      </c>
      <c r="AG172" s="32">
        <v>1</v>
      </c>
      <c r="AH172" s="32">
        <v>0</v>
      </c>
      <c r="AI172" s="32">
        <v>0</v>
      </c>
      <c r="AJ172" s="32">
        <v>0</v>
      </c>
      <c r="AK172" s="32">
        <v>44</v>
      </c>
      <c r="AL172" s="32">
        <v>21.6</v>
      </c>
      <c r="AM172" s="32">
        <v>0</v>
      </c>
      <c r="AN172" s="32">
        <v>5</v>
      </c>
      <c r="AO172" s="32">
        <v>0</v>
      </c>
      <c r="AP172" s="32">
        <v>11</v>
      </c>
      <c r="AQ172" s="32">
        <v>6.87</v>
      </c>
      <c r="AR172" s="32">
        <v>0</v>
      </c>
      <c r="AS172" s="32">
        <v>4</v>
      </c>
      <c r="AT172" s="32">
        <v>0</v>
      </c>
      <c r="AU172" s="32">
        <v>47</v>
      </c>
      <c r="AV172" s="32">
        <v>33.29</v>
      </c>
      <c r="AW172" s="32">
        <v>0</v>
      </c>
      <c r="AX172" s="32">
        <v>0</v>
      </c>
      <c r="AY172" s="32">
        <v>19.75</v>
      </c>
      <c r="AZ172" s="32">
        <v>0</v>
      </c>
      <c r="BA172" s="32">
        <v>0</v>
      </c>
      <c r="BB172" s="32">
        <v>0</v>
      </c>
      <c r="BC172" s="32">
        <v>0</v>
      </c>
      <c r="BD172" s="32">
        <v>1</v>
      </c>
      <c r="BE172" s="32">
        <v>35</v>
      </c>
      <c r="BF172" s="32">
        <v>0</v>
      </c>
      <c r="BG172" s="32">
        <v>0</v>
      </c>
      <c r="BH172" s="32">
        <v>0</v>
      </c>
      <c r="BI172" s="32">
        <v>2</v>
      </c>
      <c r="BJ172" s="32">
        <v>0</v>
      </c>
      <c r="BK172" s="32">
        <v>0</v>
      </c>
      <c r="BL172" s="32">
        <v>0</v>
      </c>
      <c r="BM172" s="32">
        <v>0</v>
      </c>
      <c r="BN172" s="32">
        <v>0.68</v>
      </c>
      <c r="BO172" s="32">
        <v>6.25</v>
      </c>
      <c r="BP172" s="32">
        <v>0</v>
      </c>
      <c r="BQ172" s="32">
        <v>0</v>
      </c>
      <c r="BR172" s="32">
        <v>0</v>
      </c>
      <c r="BS172" s="32">
        <v>1.32</v>
      </c>
      <c r="CH172" s="38" t="s">
        <v>209</v>
      </c>
      <c r="CI172" s="38" t="s">
        <v>519</v>
      </c>
      <c r="CJ172" s="38"/>
    </row>
    <row r="173" spans="1:88" s="1" customFormat="1" hidden="1">
      <c r="A173" s="41" t="s">
        <v>210</v>
      </c>
      <c r="B173" s="32">
        <v>20</v>
      </c>
      <c r="C173" s="32">
        <v>0</v>
      </c>
      <c r="D173" s="32">
        <v>0</v>
      </c>
      <c r="E173" s="32">
        <v>0</v>
      </c>
      <c r="F173" s="32">
        <v>0</v>
      </c>
      <c r="G173" s="32">
        <v>0</v>
      </c>
      <c r="H173" s="32">
        <v>0</v>
      </c>
      <c r="I173" s="32">
        <v>0</v>
      </c>
      <c r="J173" s="32">
        <v>0</v>
      </c>
      <c r="K173" s="32">
        <v>0</v>
      </c>
      <c r="L173" s="32">
        <v>24</v>
      </c>
      <c r="M173" s="32">
        <v>64</v>
      </c>
      <c r="N173" s="32">
        <v>0</v>
      </c>
      <c r="O173" s="32">
        <v>87</v>
      </c>
      <c r="P173" s="32">
        <v>0</v>
      </c>
      <c r="Q173" s="32">
        <v>0</v>
      </c>
      <c r="R173" s="32">
        <v>0</v>
      </c>
      <c r="S173" s="32">
        <v>0</v>
      </c>
      <c r="T173" s="32">
        <v>0</v>
      </c>
      <c r="U173" s="32">
        <v>0</v>
      </c>
      <c r="V173" s="32">
        <v>57</v>
      </c>
      <c r="W173" s="32">
        <v>12</v>
      </c>
      <c r="X173" s="32">
        <v>0</v>
      </c>
      <c r="Y173" s="32">
        <v>30</v>
      </c>
      <c r="Z173" s="32">
        <v>13</v>
      </c>
      <c r="AA173" s="32">
        <v>20</v>
      </c>
      <c r="AB173" s="32">
        <v>0</v>
      </c>
      <c r="AC173" s="32">
        <v>0</v>
      </c>
      <c r="AD173" s="32">
        <v>0</v>
      </c>
      <c r="AE173" s="32">
        <v>0</v>
      </c>
      <c r="AF173" s="32">
        <v>0</v>
      </c>
      <c r="AG173" s="32">
        <v>0</v>
      </c>
      <c r="AH173" s="32">
        <v>0</v>
      </c>
      <c r="AI173" s="32">
        <v>0</v>
      </c>
      <c r="AJ173" s="32">
        <v>0</v>
      </c>
      <c r="AK173" s="32">
        <v>24</v>
      </c>
      <c r="AL173" s="32">
        <v>38.799999999999997</v>
      </c>
      <c r="AM173" s="32">
        <v>0</v>
      </c>
      <c r="AN173" s="32">
        <v>0</v>
      </c>
      <c r="AO173" s="32">
        <v>0</v>
      </c>
      <c r="AP173" s="32">
        <v>0</v>
      </c>
      <c r="AQ173" s="32">
        <v>0</v>
      </c>
      <c r="AR173" s="32">
        <v>0</v>
      </c>
      <c r="AS173" s="32">
        <v>0</v>
      </c>
      <c r="AT173" s="32">
        <v>0</v>
      </c>
      <c r="AU173" s="32">
        <v>57</v>
      </c>
      <c r="AV173" s="32">
        <v>8.52</v>
      </c>
      <c r="AW173" s="32">
        <v>0</v>
      </c>
      <c r="AX173" s="32">
        <v>0</v>
      </c>
      <c r="AY173" s="32">
        <v>9.42</v>
      </c>
      <c r="AZ173" s="32"/>
      <c r="BA173" s="32"/>
      <c r="BB173" s="32"/>
      <c r="BC173" s="32"/>
      <c r="BD173" s="32"/>
      <c r="BE173" s="32"/>
      <c r="BF173" s="32"/>
      <c r="BG173" s="32"/>
      <c r="BH173" s="32"/>
      <c r="BI173" s="32"/>
      <c r="BJ173" s="32"/>
      <c r="BK173" s="32"/>
      <c r="BL173" s="32"/>
      <c r="BM173" s="32"/>
      <c r="BN173" s="32"/>
      <c r="BO173" s="32"/>
      <c r="BP173" s="32"/>
      <c r="BQ173" s="32"/>
      <c r="BR173" s="32"/>
      <c r="BS173" s="32"/>
      <c r="CH173" s="38" t="s">
        <v>210</v>
      </c>
      <c r="CI173" s="38" t="s">
        <v>551</v>
      </c>
      <c r="CJ173" s="38">
        <v>132</v>
      </c>
    </row>
    <row r="174" spans="1:88" s="1" customFormat="1" hidden="1">
      <c r="A174" s="41" t="s">
        <v>211</v>
      </c>
      <c r="B174" s="32">
        <v>56</v>
      </c>
      <c r="C174" s="32">
        <v>2</v>
      </c>
      <c r="D174" s="32">
        <v>0</v>
      </c>
      <c r="E174" s="32">
        <v>0</v>
      </c>
      <c r="F174" s="32">
        <v>0</v>
      </c>
      <c r="G174" s="32">
        <v>34</v>
      </c>
      <c r="H174" s="32">
        <v>18</v>
      </c>
      <c r="I174" s="32">
        <v>0</v>
      </c>
      <c r="J174" s="32">
        <v>0</v>
      </c>
      <c r="K174" s="32">
        <v>0</v>
      </c>
      <c r="L174" s="32">
        <v>70</v>
      </c>
      <c r="M174" s="32">
        <v>75</v>
      </c>
      <c r="N174" s="32">
        <v>0</v>
      </c>
      <c r="O174" s="32">
        <v>156</v>
      </c>
      <c r="P174" s="32">
        <v>0</v>
      </c>
      <c r="Q174" s="32">
        <v>35</v>
      </c>
      <c r="R174" s="32">
        <v>12</v>
      </c>
      <c r="S174" s="32">
        <v>0</v>
      </c>
      <c r="T174" s="32">
        <v>2</v>
      </c>
      <c r="U174" s="32">
        <v>6</v>
      </c>
      <c r="V174" s="32">
        <v>43</v>
      </c>
      <c r="W174" s="32">
        <v>20</v>
      </c>
      <c r="X174" s="32">
        <v>0</v>
      </c>
      <c r="Y174" s="32">
        <v>75</v>
      </c>
      <c r="Z174" s="32">
        <v>41</v>
      </c>
      <c r="AA174" s="32">
        <v>56</v>
      </c>
      <c r="AB174" s="32">
        <v>1.51</v>
      </c>
      <c r="AC174" s="32">
        <v>0</v>
      </c>
      <c r="AD174" s="32">
        <v>0</v>
      </c>
      <c r="AE174" s="32">
        <v>0</v>
      </c>
      <c r="AF174" s="32">
        <v>34</v>
      </c>
      <c r="AG174" s="32">
        <v>12</v>
      </c>
      <c r="AH174" s="32">
        <v>0</v>
      </c>
      <c r="AI174" s="32">
        <v>0</v>
      </c>
      <c r="AJ174" s="32">
        <v>0</v>
      </c>
      <c r="AK174" s="32">
        <v>69</v>
      </c>
      <c r="AL174" s="32">
        <v>41.3</v>
      </c>
      <c r="AM174" s="32">
        <v>0</v>
      </c>
      <c r="AN174" s="32">
        <v>0</v>
      </c>
      <c r="AO174" s="32">
        <v>0</v>
      </c>
      <c r="AP174" s="32">
        <v>34</v>
      </c>
      <c r="AQ174" s="32">
        <v>6.5</v>
      </c>
      <c r="AR174" s="32">
        <v>0</v>
      </c>
      <c r="AS174" s="32">
        <v>0</v>
      </c>
      <c r="AT174" s="32">
        <v>4.7699999999999996</v>
      </c>
      <c r="AU174" s="32">
        <v>43</v>
      </c>
      <c r="AV174" s="32">
        <v>12.11</v>
      </c>
      <c r="AW174" s="32">
        <v>0</v>
      </c>
      <c r="AX174" s="32">
        <v>0</v>
      </c>
      <c r="AY174" s="32">
        <v>27.79</v>
      </c>
      <c r="AZ174" s="32"/>
      <c r="BA174" s="32"/>
      <c r="BB174" s="32"/>
      <c r="BC174" s="32"/>
      <c r="BD174" s="32"/>
      <c r="BE174" s="32"/>
      <c r="BF174" s="32"/>
      <c r="BG174" s="32"/>
      <c r="BH174" s="32"/>
      <c r="BI174" s="32"/>
      <c r="BJ174" s="32"/>
      <c r="BK174" s="32"/>
      <c r="BL174" s="32"/>
      <c r="BM174" s="32"/>
      <c r="BN174" s="32"/>
      <c r="BO174" s="32"/>
      <c r="BP174" s="32"/>
      <c r="BQ174" s="32"/>
      <c r="BR174" s="32"/>
      <c r="BS174" s="32"/>
      <c r="CH174" s="38" t="s">
        <v>211</v>
      </c>
      <c r="CI174" s="38" t="s">
        <v>498</v>
      </c>
      <c r="CJ174" s="38"/>
    </row>
    <row r="175" spans="1:88" s="1" customFormat="1" hidden="1">
      <c r="A175" s="41" t="s">
        <v>212</v>
      </c>
      <c r="B175" s="32" t="s">
        <v>93</v>
      </c>
      <c r="C175" s="32" t="s">
        <v>93</v>
      </c>
      <c r="D175" s="32" t="s">
        <v>93</v>
      </c>
      <c r="E175" s="32" t="s">
        <v>93</v>
      </c>
      <c r="F175" s="32" t="s">
        <v>93</v>
      </c>
      <c r="G175" s="32" t="s">
        <v>93</v>
      </c>
      <c r="H175" s="32" t="s">
        <v>93</v>
      </c>
      <c r="I175" s="32" t="s">
        <v>93</v>
      </c>
      <c r="J175" s="32" t="s">
        <v>93</v>
      </c>
      <c r="K175" s="32" t="s">
        <v>93</v>
      </c>
      <c r="L175" s="32" t="s">
        <v>93</v>
      </c>
      <c r="M175" s="32" t="s">
        <v>93</v>
      </c>
      <c r="N175" s="32" t="s">
        <v>93</v>
      </c>
      <c r="O175" s="32" t="s">
        <v>93</v>
      </c>
      <c r="P175" s="32" t="s">
        <v>93</v>
      </c>
      <c r="Q175" s="32" t="s">
        <v>93</v>
      </c>
      <c r="R175" s="32" t="s">
        <v>93</v>
      </c>
      <c r="S175" s="32" t="s">
        <v>93</v>
      </c>
      <c r="T175" s="32" t="s">
        <v>93</v>
      </c>
      <c r="U175" s="32" t="s">
        <v>93</v>
      </c>
      <c r="V175" s="32" t="s">
        <v>93</v>
      </c>
      <c r="W175" s="32" t="s">
        <v>93</v>
      </c>
      <c r="X175" s="32" t="s">
        <v>93</v>
      </c>
      <c r="Y175" s="32" t="s">
        <v>93</v>
      </c>
      <c r="Z175" s="32" t="s">
        <v>93</v>
      </c>
      <c r="AA175" s="32" t="s">
        <v>93</v>
      </c>
      <c r="AB175" s="32" t="s">
        <v>93</v>
      </c>
      <c r="AC175" s="32" t="s">
        <v>93</v>
      </c>
      <c r="AD175" s="32" t="s">
        <v>93</v>
      </c>
      <c r="AE175" s="32" t="s">
        <v>93</v>
      </c>
      <c r="AF175" s="32" t="s">
        <v>93</v>
      </c>
      <c r="AG175" s="32" t="s">
        <v>93</v>
      </c>
      <c r="AH175" s="32" t="s">
        <v>93</v>
      </c>
      <c r="AI175" s="32" t="s">
        <v>93</v>
      </c>
      <c r="AJ175" s="32" t="s">
        <v>93</v>
      </c>
      <c r="AK175" s="32" t="s">
        <v>93</v>
      </c>
      <c r="AL175" s="32" t="s">
        <v>93</v>
      </c>
      <c r="AM175" s="32" t="s">
        <v>93</v>
      </c>
      <c r="AN175" s="32" t="s">
        <v>93</v>
      </c>
      <c r="AO175" s="32" t="s">
        <v>93</v>
      </c>
      <c r="AP175" s="32" t="s">
        <v>93</v>
      </c>
      <c r="AQ175" s="32" t="s">
        <v>93</v>
      </c>
      <c r="AR175" s="32" t="s">
        <v>93</v>
      </c>
      <c r="AS175" s="32" t="s">
        <v>93</v>
      </c>
      <c r="AT175" s="32" t="s">
        <v>93</v>
      </c>
      <c r="AU175" s="32" t="s">
        <v>93</v>
      </c>
      <c r="AV175" s="32" t="s">
        <v>93</v>
      </c>
      <c r="AW175" s="32" t="s">
        <v>93</v>
      </c>
      <c r="AX175" s="32" t="s">
        <v>93</v>
      </c>
      <c r="AY175" s="32" t="s">
        <v>93</v>
      </c>
      <c r="AZ175" s="32" t="s">
        <v>93</v>
      </c>
      <c r="BA175" s="32" t="s">
        <v>93</v>
      </c>
      <c r="BB175" s="32" t="s">
        <v>93</v>
      </c>
      <c r="BC175" s="32" t="s">
        <v>93</v>
      </c>
      <c r="BD175" s="32" t="s">
        <v>93</v>
      </c>
      <c r="BE175" s="32" t="s">
        <v>93</v>
      </c>
      <c r="BF175" s="32" t="s">
        <v>93</v>
      </c>
      <c r="BG175" s="32" t="s">
        <v>93</v>
      </c>
      <c r="BH175" s="32" t="s">
        <v>93</v>
      </c>
      <c r="BI175" s="32" t="s">
        <v>93</v>
      </c>
      <c r="BJ175" s="32" t="s">
        <v>93</v>
      </c>
      <c r="BK175" s="32" t="s">
        <v>93</v>
      </c>
      <c r="BL175" s="32" t="s">
        <v>93</v>
      </c>
      <c r="BM175" s="32" t="s">
        <v>93</v>
      </c>
      <c r="BN175" s="32" t="s">
        <v>93</v>
      </c>
      <c r="BO175" s="32" t="s">
        <v>93</v>
      </c>
      <c r="BP175" s="32" t="s">
        <v>93</v>
      </c>
      <c r="BQ175" s="32" t="s">
        <v>93</v>
      </c>
      <c r="BR175" s="32" t="s">
        <v>93</v>
      </c>
      <c r="BS175" s="32"/>
      <c r="BT175" s="1" t="s">
        <v>94</v>
      </c>
      <c r="CH175" s="38" t="s">
        <v>212</v>
      </c>
      <c r="CI175" s="38" t="s">
        <v>498</v>
      </c>
      <c r="CJ175" s="38"/>
    </row>
    <row r="176" spans="1:88" s="1" customFormat="1" hidden="1">
      <c r="A176" s="41" t="s">
        <v>213</v>
      </c>
      <c r="B176" s="32">
        <v>47</v>
      </c>
      <c r="C176" s="32">
        <v>3</v>
      </c>
      <c r="D176" s="32">
        <v>0</v>
      </c>
      <c r="E176" s="32">
        <v>0</v>
      </c>
      <c r="F176" s="32">
        <v>1</v>
      </c>
      <c r="G176" s="32">
        <v>44</v>
      </c>
      <c r="H176" s="32">
        <v>3</v>
      </c>
      <c r="I176" s="32">
        <v>0</v>
      </c>
      <c r="J176" s="32">
        <v>0</v>
      </c>
      <c r="K176" s="32">
        <v>0</v>
      </c>
      <c r="L176" s="32">
        <v>107</v>
      </c>
      <c r="M176" s="32">
        <v>68</v>
      </c>
      <c r="N176" s="32">
        <v>0</v>
      </c>
      <c r="O176" s="32">
        <v>0</v>
      </c>
      <c r="P176" s="32">
        <v>24</v>
      </c>
      <c r="Q176" s="32">
        <v>22</v>
      </c>
      <c r="R176" s="32">
        <v>10</v>
      </c>
      <c r="S176" s="32">
        <v>0</v>
      </c>
      <c r="T176" s="32">
        <v>0</v>
      </c>
      <c r="U176" s="32">
        <v>8</v>
      </c>
      <c r="V176" s="32">
        <v>194</v>
      </c>
      <c r="W176" s="32">
        <v>115</v>
      </c>
      <c r="X176" s="32">
        <v>0</v>
      </c>
      <c r="Y176" s="32">
        <v>0</v>
      </c>
      <c r="Z176" s="32">
        <v>293</v>
      </c>
      <c r="AA176" s="32">
        <v>47</v>
      </c>
      <c r="AB176" s="32">
        <v>2.395</v>
      </c>
      <c r="AC176" s="32">
        <v>0</v>
      </c>
      <c r="AD176" s="32">
        <v>0</v>
      </c>
      <c r="AE176" s="32">
        <v>0.57689999999999997</v>
      </c>
      <c r="AF176" s="32">
        <v>44</v>
      </c>
      <c r="AG176" s="32">
        <v>2.4180000000000001</v>
      </c>
      <c r="AH176" s="32">
        <v>0</v>
      </c>
      <c r="AI176" s="32">
        <v>0</v>
      </c>
      <c r="AJ176" s="32">
        <v>0</v>
      </c>
      <c r="AK176" s="32">
        <v>107</v>
      </c>
      <c r="AL176" s="32">
        <v>41.54</v>
      </c>
      <c r="AM176" s="32">
        <v>0</v>
      </c>
      <c r="AN176" s="32">
        <v>0</v>
      </c>
      <c r="AO176" s="32">
        <v>14.06</v>
      </c>
      <c r="AP176" s="32">
        <v>22</v>
      </c>
      <c r="AQ176" s="32">
        <v>5.8239999999999998</v>
      </c>
      <c r="AR176" s="32">
        <v>0</v>
      </c>
      <c r="AS176" s="32">
        <v>0</v>
      </c>
      <c r="AT176" s="32">
        <v>2.266</v>
      </c>
      <c r="AU176" s="32">
        <v>194</v>
      </c>
      <c r="AV176" s="32">
        <v>58.994</v>
      </c>
      <c r="AW176" s="32">
        <v>0</v>
      </c>
      <c r="AX176" s="32">
        <v>0</v>
      </c>
      <c r="AY176" s="32">
        <v>107.35</v>
      </c>
      <c r="AZ176" s="32">
        <v>0</v>
      </c>
      <c r="BA176" s="32">
        <v>0</v>
      </c>
      <c r="BB176" s="32">
        <v>0</v>
      </c>
      <c r="BC176" s="32">
        <v>0</v>
      </c>
      <c r="BD176" s="32">
        <v>68</v>
      </c>
      <c r="BE176" s="32">
        <v>104</v>
      </c>
      <c r="BF176" s="32">
        <v>0</v>
      </c>
      <c r="BG176" s="32">
        <v>0</v>
      </c>
      <c r="BH176" s="32">
        <v>108</v>
      </c>
      <c r="BI176" s="32">
        <v>141</v>
      </c>
      <c r="BJ176" s="32"/>
      <c r="BK176" s="32"/>
      <c r="BL176" s="32"/>
      <c r="BM176" s="32"/>
      <c r="BN176" s="32"/>
      <c r="BO176" s="32"/>
      <c r="BP176" s="32"/>
      <c r="BQ176" s="32"/>
      <c r="BR176" s="32"/>
      <c r="BS176" s="32"/>
      <c r="CH176" s="38" t="s">
        <v>213</v>
      </c>
      <c r="CI176" s="38" t="s">
        <v>552</v>
      </c>
      <c r="CJ176" s="38"/>
    </row>
    <row r="177" spans="1:88" s="1" customFormat="1" hidden="1">
      <c r="A177" s="41" t="s">
        <v>214</v>
      </c>
      <c r="B177" s="32">
        <v>0</v>
      </c>
      <c r="C177" s="32">
        <v>0</v>
      </c>
      <c r="D177" s="32">
        <v>0</v>
      </c>
      <c r="E177" s="32">
        <v>0</v>
      </c>
      <c r="F177" s="32">
        <v>0</v>
      </c>
      <c r="G177" s="32">
        <v>8</v>
      </c>
      <c r="H177" s="32">
        <v>3</v>
      </c>
      <c r="I177" s="32">
        <v>0</v>
      </c>
      <c r="J177" s="32">
        <v>0</v>
      </c>
      <c r="K177" s="32">
        <v>0</v>
      </c>
      <c r="L177" s="32">
        <v>11</v>
      </c>
      <c r="M177" s="32">
        <v>10</v>
      </c>
      <c r="N177" s="32">
        <v>0</v>
      </c>
      <c r="O177" s="32">
        <v>0</v>
      </c>
      <c r="P177" s="32">
        <v>4</v>
      </c>
      <c r="Q177" s="32">
        <v>0</v>
      </c>
      <c r="R177" s="32">
        <v>0</v>
      </c>
      <c r="S177" s="32">
        <v>0</v>
      </c>
      <c r="T177" s="32">
        <v>0</v>
      </c>
      <c r="U177" s="32">
        <v>0</v>
      </c>
      <c r="V177" s="32">
        <v>0</v>
      </c>
      <c r="W177" s="32">
        <v>0</v>
      </c>
      <c r="X177" s="32">
        <v>0</v>
      </c>
      <c r="Y177" s="32">
        <v>0</v>
      </c>
      <c r="Z177" s="32">
        <v>0</v>
      </c>
      <c r="AA177" s="32">
        <v>0</v>
      </c>
      <c r="AB177" s="32">
        <v>0</v>
      </c>
      <c r="AC177" s="32">
        <v>0</v>
      </c>
      <c r="AD177" s="32">
        <v>0</v>
      </c>
      <c r="AE177" s="32">
        <v>0</v>
      </c>
      <c r="AF177" s="32">
        <v>8</v>
      </c>
      <c r="AG177" s="32">
        <v>2.1</v>
      </c>
      <c r="AH177" s="32">
        <v>0</v>
      </c>
      <c r="AI177" s="32">
        <v>0</v>
      </c>
      <c r="AJ177" s="32">
        <v>0</v>
      </c>
      <c r="AK177" s="32">
        <v>11</v>
      </c>
      <c r="AL177" s="32">
        <v>6.65</v>
      </c>
      <c r="AM177" s="32">
        <v>0</v>
      </c>
      <c r="AN177" s="32">
        <v>0</v>
      </c>
      <c r="AO177" s="32">
        <v>1.623</v>
      </c>
      <c r="AP177" s="32">
        <v>0</v>
      </c>
      <c r="AQ177" s="32">
        <v>0</v>
      </c>
      <c r="AR177" s="32">
        <v>0</v>
      </c>
      <c r="AS177" s="32">
        <v>0</v>
      </c>
      <c r="AT177" s="32">
        <v>0</v>
      </c>
      <c r="AU177" s="32">
        <v>0</v>
      </c>
      <c r="AV177" s="32">
        <v>0</v>
      </c>
      <c r="AW177" s="32">
        <v>0</v>
      </c>
      <c r="AX177" s="32">
        <v>0</v>
      </c>
      <c r="AY177" s="32">
        <v>0</v>
      </c>
      <c r="AZ177" s="32">
        <v>0</v>
      </c>
      <c r="BA177" s="32">
        <v>0</v>
      </c>
      <c r="BB177" s="32">
        <v>0</v>
      </c>
      <c r="BC177" s="32">
        <v>0</v>
      </c>
      <c r="BD177" s="32">
        <v>0</v>
      </c>
      <c r="BE177" s="32">
        <v>0</v>
      </c>
      <c r="BF177" s="32">
        <v>0</v>
      </c>
      <c r="BG177" s="32">
        <v>0</v>
      </c>
      <c r="BH177" s="32">
        <v>0</v>
      </c>
      <c r="BI177" s="32">
        <v>0</v>
      </c>
      <c r="BJ177" s="32"/>
      <c r="BK177" s="32"/>
      <c r="BL177" s="32"/>
      <c r="BM177" s="32"/>
      <c r="BN177" s="32"/>
      <c r="BO177" s="32"/>
      <c r="BP177" s="32"/>
      <c r="BQ177" s="32"/>
      <c r="BR177" s="32"/>
      <c r="BS177" s="32"/>
      <c r="CH177" s="38" t="s">
        <v>214</v>
      </c>
      <c r="CI177" s="38" t="s">
        <v>552</v>
      </c>
      <c r="CJ177" s="38"/>
    </row>
    <row r="178" spans="1:88" s="1" customFormat="1" hidden="1">
      <c r="A178" s="41" t="s">
        <v>215</v>
      </c>
      <c r="B178" s="32">
        <v>23</v>
      </c>
      <c r="C178" s="32">
        <v>0</v>
      </c>
      <c r="D178" s="32">
        <v>0</v>
      </c>
      <c r="E178" s="32">
        <v>0</v>
      </c>
      <c r="F178" s="32">
        <v>0</v>
      </c>
      <c r="G178" s="32">
        <v>16</v>
      </c>
      <c r="H178" s="32">
        <v>1</v>
      </c>
      <c r="I178" s="32">
        <v>0</v>
      </c>
      <c r="J178" s="32">
        <v>0</v>
      </c>
      <c r="K178" s="32">
        <v>0</v>
      </c>
      <c r="L178" s="32">
        <v>43</v>
      </c>
      <c r="M178" s="32">
        <v>14</v>
      </c>
      <c r="N178" s="32">
        <v>10</v>
      </c>
      <c r="O178" s="32">
        <v>0</v>
      </c>
      <c r="P178" s="32">
        <v>1</v>
      </c>
      <c r="Q178" s="32">
        <v>28</v>
      </c>
      <c r="R178" s="32">
        <v>4</v>
      </c>
      <c r="S178" s="32">
        <v>2</v>
      </c>
      <c r="T178" s="32">
        <v>0</v>
      </c>
      <c r="U178" s="32">
        <v>0</v>
      </c>
      <c r="V178" s="32">
        <v>67</v>
      </c>
      <c r="W178" s="32">
        <v>9</v>
      </c>
      <c r="X178" s="32">
        <v>2</v>
      </c>
      <c r="Y178" s="32">
        <v>0</v>
      </c>
      <c r="Z178" s="32">
        <v>16</v>
      </c>
      <c r="AA178" s="32">
        <v>23</v>
      </c>
      <c r="AB178" s="32">
        <v>0</v>
      </c>
      <c r="AC178" s="32">
        <v>0</v>
      </c>
      <c r="AD178" s="32">
        <v>0</v>
      </c>
      <c r="AE178" s="32">
        <v>0</v>
      </c>
      <c r="AF178" s="32">
        <v>16</v>
      </c>
      <c r="AG178" s="32">
        <v>0.7</v>
      </c>
      <c r="AH178" s="32">
        <v>0</v>
      </c>
      <c r="AI178" s="32">
        <v>0</v>
      </c>
      <c r="AJ178" s="32">
        <v>0</v>
      </c>
      <c r="AK178" s="32">
        <v>43</v>
      </c>
      <c r="AL178" s="32">
        <v>8.86</v>
      </c>
      <c r="AM178" s="32">
        <v>2.65</v>
      </c>
      <c r="AN178" s="32">
        <v>0</v>
      </c>
      <c r="AO178" s="32">
        <v>0.5</v>
      </c>
      <c r="AP178" s="32">
        <v>28</v>
      </c>
      <c r="AQ178" s="32">
        <v>2.7</v>
      </c>
      <c r="AR178" s="32">
        <v>0.6</v>
      </c>
      <c r="AS178" s="32">
        <v>0</v>
      </c>
      <c r="AT178" s="32">
        <v>0</v>
      </c>
      <c r="AU178" s="32">
        <v>67</v>
      </c>
      <c r="AV178" s="32">
        <v>4.71</v>
      </c>
      <c r="AW178" s="32">
        <v>1.96</v>
      </c>
      <c r="AX178" s="32">
        <v>0</v>
      </c>
      <c r="AY178" s="32">
        <v>14.31</v>
      </c>
      <c r="AZ178" s="32">
        <v>0</v>
      </c>
      <c r="BA178" s="32">
        <v>3</v>
      </c>
      <c r="BB178" s="32">
        <v>0</v>
      </c>
      <c r="BC178" s="32">
        <v>0</v>
      </c>
      <c r="BD178" s="32">
        <v>4</v>
      </c>
      <c r="BE178" s="32">
        <v>6</v>
      </c>
      <c r="BF178" s="32">
        <v>0</v>
      </c>
      <c r="BG178" s="32">
        <v>3</v>
      </c>
      <c r="BH178" s="32">
        <v>1</v>
      </c>
      <c r="BI178" s="32">
        <v>0</v>
      </c>
      <c r="BJ178" s="32">
        <v>0</v>
      </c>
      <c r="BK178" s="32">
        <v>2.0299999999999998</v>
      </c>
      <c r="BL178" s="32">
        <v>0</v>
      </c>
      <c r="BM178" s="32">
        <v>0</v>
      </c>
      <c r="BN178" s="32">
        <v>2.12</v>
      </c>
      <c r="BO178" s="32">
        <v>2.57</v>
      </c>
      <c r="BP178" s="32">
        <v>0</v>
      </c>
      <c r="BQ178" s="32">
        <v>2.4</v>
      </c>
      <c r="BR178" s="32">
        <v>1</v>
      </c>
      <c r="BS178" s="32">
        <v>0</v>
      </c>
      <c r="CH178" s="38" t="s">
        <v>215</v>
      </c>
      <c r="CI178" s="38" t="s">
        <v>498</v>
      </c>
      <c r="CJ178" s="38"/>
    </row>
    <row r="179" spans="1:88" s="1" customFormat="1" hidden="1">
      <c r="A179" s="41" t="s">
        <v>216</v>
      </c>
      <c r="B179" s="32">
        <v>18</v>
      </c>
      <c r="C179" s="32">
        <v>3</v>
      </c>
      <c r="D179" s="32">
        <v>0</v>
      </c>
      <c r="E179" s="32">
        <v>0</v>
      </c>
      <c r="F179" s="32">
        <v>0</v>
      </c>
      <c r="G179" s="32">
        <v>2</v>
      </c>
      <c r="H179" s="32">
        <v>0</v>
      </c>
      <c r="I179" s="32">
        <v>0</v>
      </c>
      <c r="J179" s="32">
        <v>0</v>
      </c>
      <c r="K179" s="32">
        <v>0</v>
      </c>
      <c r="L179" s="32">
        <v>60</v>
      </c>
      <c r="M179" s="32">
        <v>35</v>
      </c>
      <c r="N179" s="32">
        <v>0</v>
      </c>
      <c r="O179" s="32">
        <v>0</v>
      </c>
      <c r="P179" s="32">
        <v>24</v>
      </c>
      <c r="Q179" s="32">
        <v>21</v>
      </c>
      <c r="R179" s="32">
        <v>9</v>
      </c>
      <c r="S179" s="32">
        <v>0</v>
      </c>
      <c r="T179" s="32">
        <v>0</v>
      </c>
      <c r="U179" s="32">
        <v>2</v>
      </c>
      <c r="V179" s="32">
        <v>74</v>
      </c>
      <c r="W179" s="32">
        <v>52</v>
      </c>
      <c r="X179" s="32">
        <v>0</v>
      </c>
      <c r="Y179" s="32">
        <v>0</v>
      </c>
      <c r="Z179" s="32">
        <v>32</v>
      </c>
      <c r="AA179" s="32">
        <v>18</v>
      </c>
      <c r="AB179" s="32">
        <v>2.4900000000000002</v>
      </c>
      <c r="AC179" s="32">
        <v>0</v>
      </c>
      <c r="AD179" s="32">
        <v>0</v>
      </c>
      <c r="AE179" s="32">
        <v>0</v>
      </c>
      <c r="AF179" s="32">
        <v>2</v>
      </c>
      <c r="AG179" s="32">
        <v>0</v>
      </c>
      <c r="AH179" s="32">
        <v>0</v>
      </c>
      <c r="AI179" s="32">
        <v>0</v>
      </c>
      <c r="AJ179" s="32">
        <v>0</v>
      </c>
      <c r="AK179" s="32">
        <v>59.85</v>
      </c>
      <c r="AL179" s="32">
        <v>16.34</v>
      </c>
      <c r="AM179" s="32">
        <v>0</v>
      </c>
      <c r="AN179" s="32">
        <v>0</v>
      </c>
      <c r="AO179" s="32">
        <v>10.14</v>
      </c>
      <c r="AP179" s="32">
        <v>20.89</v>
      </c>
      <c r="AQ179" s="32">
        <v>5.15</v>
      </c>
      <c r="AR179" s="32">
        <v>0</v>
      </c>
      <c r="AS179" s="32">
        <v>0</v>
      </c>
      <c r="AT179" s="32">
        <v>1.08</v>
      </c>
      <c r="AU179" s="32">
        <v>72.31</v>
      </c>
      <c r="AV179" s="32">
        <v>25.82</v>
      </c>
      <c r="AW179" s="32">
        <v>0</v>
      </c>
      <c r="AX179" s="32">
        <v>0</v>
      </c>
      <c r="AY179" s="32">
        <v>15.1</v>
      </c>
      <c r="AZ179" s="32"/>
      <c r="BA179" s="32">
        <v>2</v>
      </c>
      <c r="BB179" s="32"/>
      <c r="BC179" s="32"/>
      <c r="BD179" s="32"/>
      <c r="BE179" s="32">
        <v>1</v>
      </c>
      <c r="BF179" s="32"/>
      <c r="BG179" s="32"/>
      <c r="BH179" s="32"/>
      <c r="BI179" s="32">
        <v>4</v>
      </c>
      <c r="BJ179" s="32"/>
      <c r="BK179" s="32">
        <v>2</v>
      </c>
      <c r="BL179" s="32"/>
      <c r="BM179" s="32"/>
      <c r="BN179" s="32"/>
      <c r="BO179" s="32">
        <v>1</v>
      </c>
      <c r="BP179" s="32"/>
      <c r="BQ179" s="32"/>
      <c r="BR179" s="32"/>
      <c r="BS179" s="32">
        <v>3.5</v>
      </c>
      <c r="CH179" s="38" t="s">
        <v>216</v>
      </c>
      <c r="CI179" s="38" t="s">
        <v>519</v>
      </c>
      <c r="CJ179" s="38">
        <v>8</v>
      </c>
    </row>
    <row r="180" spans="1:88" s="1" customFormat="1" hidden="1">
      <c r="A180" s="41" t="s">
        <v>217</v>
      </c>
      <c r="B180" s="32">
        <v>22</v>
      </c>
      <c r="C180" s="32">
        <v>2</v>
      </c>
      <c r="D180" s="32">
        <v>0</v>
      </c>
      <c r="E180" s="32">
        <v>0</v>
      </c>
      <c r="F180" s="32">
        <v>0</v>
      </c>
      <c r="G180" s="32">
        <v>30</v>
      </c>
      <c r="H180" s="32">
        <v>1</v>
      </c>
      <c r="I180" s="32">
        <v>0</v>
      </c>
      <c r="J180" s="32">
        <v>0</v>
      </c>
      <c r="K180" s="32">
        <v>0</v>
      </c>
      <c r="L180" s="32">
        <v>121</v>
      </c>
      <c r="M180" s="32">
        <v>83</v>
      </c>
      <c r="N180" s="32">
        <v>0</v>
      </c>
      <c r="O180" s="32">
        <v>46</v>
      </c>
      <c r="P180" s="32">
        <v>0</v>
      </c>
      <c r="Q180" s="32">
        <v>14</v>
      </c>
      <c r="R180" s="32">
        <v>2</v>
      </c>
      <c r="S180" s="32">
        <v>12</v>
      </c>
      <c r="T180" s="32">
        <v>0</v>
      </c>
      <c r="U180" s="32">
        <v>3</v>
      </c>
      <c r="V180" s="32">
        <v>148</v>
      </c>
      <c r="W180" s="32">
        <v>20</v>
      </c>
      <c r="X180" s="32">
        <v>37</v>
      </c>
      <c r="Y180" s="32">
        <v>0</v>
      </c>
      <c r="Z180" s="32">
        <v>43</v>
      </c>
      <c r="AA180" s="32">
        <v>22</v>
      </c>
      <c r="AB180" s="32">
        <v>1.2</v>
      </c>
      <c r="AC180" s="32">
        <v>0</v>
      </c>
      <c r="AD180" s="32">
        <v>0</v>
      </c>
      <c r="AE180" s="32">
        <v>0</v>
      </c>
      <c r="AF180" s="32">
        <v>30</v>
      </c>
      <c r="AG180" s="32">
        <v>0.5</v>
      </c>
      <c r="AH180" s="32">
        <v>0</v>
      </c>
      <c r="AI180" s="32">
        <v>0</v>
      </c>
      <c r="AJ180" s="32">
        <v>0</v>
      </c>
      <c r="AK180" s="32">
        <v>121</v>
      </c>
      <c r="AL180" s="32">
        <v>55.95</v>
      </c>
      <c r="AM180" s="32">
        <v>0</v>
      </c>
      <c r="AN180" s="32">
        <v>0</v>
      </c>
      <c r="AO180" s="32">
        <v>0</v>
      </c>
      <c r="AP180" s="32">
        <v>14</v>
      </c>
      <c r="AQ180" s="32">
        <v>1</v>
      </c>
      <c r="AR180" s="32">
        <v>0</v>
      </c>
      <c r="AS180" s="32">
        <v>0</v>
      </c>
      <c r="AT180" s="32">
        <v>2.64</v>
      </c>
      <c r="AU180" s="32">
        <v>148</v>
      </c>
      <c r="AV180" s="32">
        <v>15.83</v>
      </c>
      <c r="AW180" s="32">
        <v>0</v>
      </c>
      <c r="AX180" s="32">
        <v>0</v>
      </c>
      <c r="AY180" s="32">
        <v>32.26</v>
      </c>
      <c r="AZ180" s="32">
        <v>5</v>
      </c>
      <c r="BA180" s="32"/>
      <c r="BB180" s="32">
        <v>0</v>
      </c>
      <c r="BC180" s="32"/>
      <c r="BD180" s="32">
        <v>21</v>
      </c>
      <c r="BE180" s="32"/>
      <c r="BF180" s="32">
        <v>8</v>
      </c>
      <c r="BG180" s="32"/>
      <c r="BH180" s="32">
        <v>53</v>
      </c>
      <c r="BI180" s="32"/>
      <c r="BJ180" s="32"/>
      <c r="BK180" s="32"/>
      <c r="BL180" s="32"/>
      <c r="BM180" s="32"/>
      <c r="BN180" s="32"/>
      <c r="BO180" s="32"/>
      <c r="BP180" s="32"/>
      <c r="BQ180" s="32"/>
      <c r="BR180" s="32"/>
      <c r="BS180" s="32"/>
      <c r="CH180" s="38" t="s">
        <v>217</v>
      </c>
      <c r="CI180" s="38" t="s">
        <v>498</v>
      </c>
      <c r="CJ180" s="38"/>
    </row>
    <row r="181" spans="1:88" s="1" customFormat="1" hidden="1">
      <c r="A181" s="41" t="s">
        <v>218</v>
      </c>
      <c r="B181" s="32">
        <v>16</v>
      </c>
      <c r="C181" s="32">
        <v>1</v>
      </c>
      <c r="D181" s="32">
        <v>0</v>
      </c>
      <c r="E181" s="32">
        <v>0</v>
      </c>
      <c r="F181" s="32">
        <v>1</v>
      </c>
      <c r="G181" s="32">
        <v>22</v>
      </c>
      <c r="H181" s="32">
        <v>7</v>
      </c>
      <c r="I181" s="32">
        <v>0</v>
      </c>
      <c r="J181" s="32">
        <v>0</v>
      </c>
      <c r="K181" s="32">
        <v>0</v>
      </c>
      <c r="L181" s="32">
        <v>30</v>
      </c>
      <c r="M181" s="32">
        <v>48</v>
      </c>
      <c r="N181" s="32">
        <v>0</v>
      </c>
      <c r="O181" s="32">
        <v>54</v>
      </c>
      <c r="P181" s="32">
        <v>0</v>
      </c>
      <c r="Q181" s="32">
        <v>7</v>
      </c>
      <c r="R181" s="32">
        <v>30</v>
      </c>
      <c r="S181" s="32">
        <v>0</v>
      </c>
      <c r="T181" s="32">
        <v>18</v>
      </c>
      <c r="U181" s="32">
        <v>3</v>
      </c>
      <c r="V181" s="32">
        <v>75</v>
      </c>
      <c r="W181" s="32">
        <v>68</v>
      </c>
      <c r="X181" s="32">
        <v>0</v>
      </c>
      <c r="Y181" s="32">
        <v>47</v>
      </c>
      <c r="Z181" s="32">
        <v>53</v>
      </c>
      <c r="AA181" s="32">
        <v>16</v>
      </c>
      <c r="AB181" s="32">
        <v>0.5</v>
      </c>
      <c r="AC181" s="32">
        <v>0</v>
      </c>
      <c r="AD181" s="32">
        <v>0</v>
      </c>
      <c r="AE181" s="32">
        <v>0.9</v>
      </c>
      <c r="AF181" s="32">
        <v>22</v>
      </c>
      <c r="AG181" s="32">
        <v>4.8</v>
      </c>
      <c r="AH181" s="32">
        <v>0</v>
      </c>
      <c r="AI181" s="32">
        <v>0</v>
      </c>
      <c r="AJ181" s="32">
        <v>0</v>
      </c>
      <c r="AK181" s="32">
        <v>30</v>
      </c>
      <c r="AL181" s="32">
        <v>25.2</v>
      </c>
      <c r="AM181" s="32">
        <v>0</v>
      </c>
      <c r="AN181" s="32"/>
      <c r="AO181" s="32">
        <v>0</v>
      </c>
      <c r="AP181" s="32">
        <v>7</v>
      </c>
      <c r="AQ181" s="32">
        <v>16.399999999999999</v>
      </c>
      <c r="AR181" s="32">
        <v>0</v>
      </c>
      <c r="AS181" s="32"/>
      <c r="AT181" s="32">
        <v>1.6</v>
      </c>
      <c r="AU181" s="32">
        <v>75</v>
      </c>
      <c r="AV181" s="32">
        <v>35.299999999999997</v>
      </c>
      <c r="AW181" s="32">
        <v>0</v>
      </c>
      <c r="AX181" s="32"/>
      <c r="AY181" s="32">
        <v>24.7</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CH181" s="38" t="s">
        <v>218</v>
      </c>
      <c r="CI181" s="38" t="s">
        <v>498</v>
      </c>
      <c r="CJ181" s="38"/>
    </row>
    <row r="182" spans="1:88" s="1" customFormat="1" hidden="1">
      <c r="A182" s="41" t="s">
        <v>219</v>
      </c>
      <c r="B182" s="32">
        <v>95</v>
      </c>
      <c r="C182" s="32">
        <v>4</v>
      </c>
      <c r="D182" s="32">
        <v>0</v>
      </c>
      <c r="E182" s="32">
        <v>0</v>
      </c>
      <c r="F182" s="32">
        <v>0</v>
      </c>
      <c r="G182" s="32">
        <v>0</v>
      </c>
      <c r="H182" s="32">
        <v>0</v>
      </c>
      <c r="I182" s="32">
        <v>0</v>
      </c>
      <c r="J182" s="32">
        <v>0</v>
      </c>
      <c r="K182" s="32">
        <v>0</v>
      </c>
      <c r="L182" s="32">
        <v>374</v>
      </c>
      <c r="M182" s="32">
        <v>212</v>
      </c>
      <c r="N182" s="32">
        <v>0</v>
      </c>
      <c r="O182" s="32">
        <v>49</v>
      </c>
      <c r="P182" s="32">
        <v>22</v>
      </c>
      <c r="Q182" s="32">
        <v>0</v>
      </c>
      <c r="R182" s="32">
        <v>0</v>
      </c>
      <c r="S182" s="32">
        <v>0</v>
      </c>
      <c r="T182" s="32">
        <v>0</v>
      </c>
      <c r="U182" s="32">
        <v>0</v>
      </c>
      <c r="V182" s="32">
        <v>387</v>
      </c>
      <c r="W182" s="32">
        <v>127</v>
      </c>
      <c r="X182" s="32">
        <v>0</v>
      </c>
      <c r="Y182" s="32">
        <v>7</v>
      </c>
      <c r="Z182" s="32">
        <v>210</v>
      </c>
      <c r="AA182" s="32">
        <v>95</v>
      </c>
      <c r="AB182" s="32">
        <v>3.42</v>
      </c>
      <c r="AC182" s="32">
        <v>0</v>
      </c>
      <c r="AD182" s="32">
        <v>0</v>
      </c>
      <c r="AE182" s="32">
        <v>0</v>
      </c>
      <c r="AF182" s="32">
        <v>0</v>
      </c>
      <c r="AG182" s="32">
        <v>0</v>
      </c>
      <c r="AH182" s="32">
        <v>0</v>
      </c>
      <c r="AI182" s="32">
        <v>0</v>
      </c>
      <c r="AJ182" s="32">
        <v>0</v>
      </c>
      <c r="AK182" s="32">
        <v>374</v>
      </c>
      <c r="AL182" s="32">
        <v>132.65</v>
      </c>
      <c r="AM182" s="32">
        <v>0</v>
      </c>
      <c r="AN182" s="32">
        <v>0</v>
      </c>
      <c r="AO182" s="32">
        <v>11.58</v>
      </c>
      <c r="AP182" s="32">
        <v>0</v>
      </c>
      <c r="AQ182" s="32">
        <v>0</v>
      </c>
      <c r="AR182" s="32">
        <v>0</v>
      </c>
      <c r="AS182" s="32">
        <v>0</v>
      </c>
      <c r="AT182" s="32">
        <v>0</v>
      </c>
      <c r="AU182" s="32">
        <v>387</v>
      </c>
      <c r="AV182" s="32">
        <v>80.7</v>
      </c>
      <c r="AW182" s="32">
        <v>0</v>
      </c>
      <c r="AX182" s="32">
        <v>0</v>
      </c>
      <c r="AY182" s="32">
        <v>124.27</v>
      </c>
      <c r="AZ182" s="32">
        <v>2</v>
      </c>
      <c r="BA182" s="32">
        <v>4</v>
      </c>
      <c r="BB182" s="32">
        <v>0</v>
      </c>
      <c r="BC182" s="32">
        <v>0</v>
      </c>
      <c r="BD182" s="32">
        <v>12</v>
      </c>
      <c r="BE182" s="32">
        <v>179</v>
      </c>
      <c r="BF182" s="32">
        <v>13</v>
      </c>
      <c r="BG182" s="32">
        <v>62</v>
      </c>
      <c r="BH182" s="32">
        <v>2</v>
      </c>
      <c r="BI182" s="32">
        <v>24</v>
      </c>
      <c r="BJ182" s="32">
        <v>1.5</v>
      </c>
      <c r="BK182" s="32">
        <v>2.8</v>
      </c>
      <c r="BL182" s="32">
        <v>0</v>
      </c>
      <c r="BM182" s="32">
        <v>0</v>
      </c>
      <c r="BN182" s="32">
        <v>3</v>
      </c>
      <c r="BO182" s="32">
        <v>178.05</v>
      </c>
      <c r="BP182" s="32">
        <v>4</v>
      </c>
      <c r="BQ182" s="32">
        <v>11.5</v>
      </c>
      <c r="BR182" s="32">
        <v>1.2</v>
      </c>
      <c r="BS182" s="32">
        <v>14.02</v>
      </c>
      <c r="CH182" s="38" t="s">
        <v>219</v>
      </c>
      <c r="CI182" s="38" t="s">
        <v>553</v>
      </c>
      <c r="CJ182" s="38"/>
    </row>
    <row r="183" spans="1:88" s="1" customFormat="1" hidden="1">
      <c r="A183" s="41" t="s">
        <v>220</v>
      </c>
      <c r="B183" s="32">
        <v>15</v>
      </c>
      <c r="C183" s="32">
        <v>2</v>
      </c>
      <c r="D183" s="32">
        <v>0</v>
      </c>
      <c r="E183" s="32">
        <v>0</v>
      </c>
      <c r="F183" s="32">
        <v>0</v>
      </c>
      <c r="G183" s="32">
        <v>14</v>
      </c>
      <c r="H183" s="32">
        <v>2</v>
      </c>
      <c r="I183" s="32">
        <v>0</v>
      </c>
      <c r="J183" s="32">
        <v>0</v>
      </c>
      <c r="K183" s="32">
        <v>0</v>
      </c>
      <c r="L183" s="32">
        <v>66</v>
      </c>
      <c r="M183" s="32">
        <v>23</v>
      </c>
      <c r="N183" s="32">
        <v>0</v>
      </c>
      <c r="O183" s="32">
        <v>49</v>
      </c>
      <c r="P183" s="32">
        <v>0</v>
      </c>
      <c r="Q183" s="32">
        <v>39</v>
      </c>
      <c r="R183" s="32">
        <v>6</v>
      </c>
      <c r="S183" s="32">
        <v>0</v>
      </c>
      <c r="T183" s="32">
        <v>0</v>
      </c>
      <c r="U183" s="32">
        <v>46</v>
      </c>
      <c r="V183" s="32">
        <v>73</v>
      </c>
      <c r="W183" s="32">
        <v>20</v>
      </c>
      <c r="X183" s="32">
        <v>0</v>
      </c>
      <c r="Y183" s="32">
        <v>0</v>
      </c>
      <c r="Z183" s="32">
        <v>26</v>
      </c>
      <c r="AA183" s="32">
        <v>15</v>
      </c>
      <c r="AB183" s="32">
        <v>1.62</v>
      </c>
      <c r="AC183" s="32">
        <v>0</v>
      </c>
      <c r="AD183" s="32">
        <v>0</v>
      </c>
      <c r="AE183" s="32">
        <v>0</v>
      </c>
      <c r="AF183" s="32">
        <v>14</v>
      </c>
      <c r="AG183" s="32">
        <v>1.36</v>
      </c>
      <c r="AH183" s="32">
        <v>0</v>
      </c>
      <c r="AI183" s="32">
        <v>0</v>
      </c>
      <c r="AJ183" s="32">
        <v>0</v>
      </c>
      <c r="AK183" s="32">
        <v>66</v>
      </c>
      <c r="AL183" s="32">
        <v>14.02</v>
      </c>
      <c r="AM183" s="32">
        <v>0</v>
      </c>
      <c r="AN183" s="32">
        <v>14.33</v>
      </c>
      <c r="AO183" s="32">
        <v>0</v>
      </c>
      <c r="AP183" s="32">
        <v>39</v>
      </c>
      <c r="AQ183" s="32">
        <v>3.53</v>
      </c>
      <c r="AR183" s="32">
        <v>0</v>
      </c>
      <c r="AS183" s="32">
        <v>0</v>
      </c>
      <c r="AT183" s="32">
        <v>9.93</v>
      </c>
      <c r="AU183" s="32">
        <v>73</v>
      </c>
      <c r="AV183" s="32">
        <v>12.65</v>
      </c>
      <c r="AW183" s="32">
        <v>0</v>
      </c>
      <c r="AX183" s="32">
        <v>0</v>
      </c>
      <c r="AY183" s="32">
        <v>1.47</v>
      </c>
      <c r="AZ183" s="32">
        <v>0</v>
      </c>
      <c r="BA183" s="32">
        <v>0</v>
      </c>
      <c r="BB183" s="32">
        <v>0</v>
      </c>
      <c r="BC183" s="32">
        <v>0</v>
      </c>
      <c r="BD183" s="32">
        <v>0</v>
      </c>
      <c r="BE183" s="32">
        <v>1</v>
      </c>
      <c r="BF183" s="32">
        <v>0</v>
      </c>
      <c r="BG183" s="32">
        <v>0</v>
      </c>
      <c r="BH183" s="32">
        <v>2</v>
      </c>
      <c r="BI183" s="32">
        <v>5</v>
      </c>
      <c r="BJ183" s="32">
        <v>0</v>
      </c>
      <c r="BK183" s="32">
        <v>0</v>
      </c>
      <c r="BL183" s="32">
        <v>0</v>
      </c>
      <c r="BM183" s="32">
        <v>0</v>
      </c>
      <c r="BN183" s="32">
        <v>0</v>
      </c>
      <c r="BO183" s="32">
        <v>1</v>
      </c>
      <c r="BP183" s="32">
        <v>0</v>
      </c>
      <c r="BQ183" s="32">
        <v>0</v>
      </c>
      <c r="BR183" s="32">
        <v>2</v>
      </c>
      <c r="BS183" s="32">
        <v>4.5</v>
      </c>
      <c r="CH183" s="38" t="s">
        <v>220</v>
      </c>
      <c r="CI183" s="38" t="s">
        <v>519</v>
      </c>
      <c r="CJ183" s="38">
        <v>45</v>
      </c>
    </row>
    <row r="184" spans="1:88" s="1" customFormat="1" hidden="1">
      <c r="A184" s="41" t="s">
        <v>221</v>
      </c>
      <c r="B184" s="32">
        <v>65</v>
      </c>
      <c r="C184" s="32">
        <v>13</v>
      </c>
      <c r="D184" s="32">
        <v>0</v>
      </c>
      <c r="E184" s="32">
        <v>0</v>
      </c>
      <c r="F184" s="32">
        <v>0</v>
      </c>
      <c r="G184" s="32">
        <v>85</v>
      </c>
      <c r="H184" s="32">
        <v>57</v>
      </c>
      <c r="I184" s="32">
        <v>0</v>
      </c>
      <c r="J184" s="32">
        <v>0</v>
      </c>
      <c r="K184" s="32">
        <v>0</v>
      </c>
      <c r="L184" s="32">
        <v>55</v>
      </c>
      <c r="M184" s="32">
        <v>137</v>
      </c>
      <c r="N184" s="32">
        <v>0</v>
      </c>
      <c r="O184" s="32">
        <v>166</v>
      </c>
      <c r="P184" s="32">
        <v>0</v>
      </c>
      <c r="Q184" s="32">
        <v>56</v>
      </c>
      <c r="R184" s="32">
        <v>19</v>
      </c>
      <c r="S184" s="32">
        <v>0</v>
      </c>
      <c r="T184" s="32">
        <v>0</v>
      </c>
      <c r="U184" s="32">
        <v>26</v>
      </c>
      <c r="V184" s="32">
        <v>242</v>
      </c>
      <c r="W184" s="32">
        <v>210</v>
      </c>
      <c r="X184" s="32">
        <v>0</v>
      </c>
      <c r="Y184" s="32">
        <v>0</v>
      </c>
      <c r="Z184" s="32">
        <v>241</v>
      </c>
      <c r="AA184" s="32">
        <v>65</v>
      </c>
      <c r="AB184" s="32">
        <v>7.5</v>
      </c>
      <c r="AC184" s="32">
        <v>0</v>
      </c>
      <c r="AD184" s="32">
        <v>0</v>
      </c>
      <c r="AE184" s="32">
        <v>0</v>
      </c>
      <c r="AF184" s="32">
        <v>85</v>
      </c>
      <c r="AG184" s="32">
        <v>34.1</v>
      </c>
      <c r="AH184" s="32">
        <v>0</v>
      </c>
      <c r="AI184" s="32">
        <v>0</v>
      </c>
      <c r="AJ184" s="32">
        <v>0</v>
      </c>
      <c r="AK184" s="32">
        <v>55</v>
      </c>
      <c r="AL184" s="32">
        <v>71</v>
      </c>
      <c r="AM184" s="32">
        <v>0</v>
      </c>
      <c r="AN184" s="32">
        <v>50</v>
      </c>
      <c r="AO184" s="32">
        <v>0</v>
      </c>
      <c r="AP184" s="32">
        <v>56</v>
      </c>
      <c r="AQ184" s="32">
        <v>10.9</v>
      </c>
      <c r="AR184" s="32">
        <v>0</v>
      </c>
      <c r="AS184" s="32">
        <v>0</v>
      </c>
      <c r="AT184" s="32">
        <v>15</v>
      </c>
      <c r="AU184" s="32">
        <v>242</v>
      </c>
      <c r="AV184" s="32">
        <v>104.3</v>
      </c>
      <c r="AW184" s="32">
        <v>0</v>
      </c>
      <c r="AX184" s="32">
        <v>0</v>
      </c>
      <c r="AY184" s="32">
        <v>115.6</v>
      </c>
      <c r="AZ184" s="32">
        <v>0</v>
      </c>
      <c r="BA184" s="32">
        <v>0</v>
      </c>
      <c r="BB184" s="32">
        <v>0</v>
      </c>
      <c r="BC184" s="32">
        <v>0</v>
      </c>
      <c r="BD184" s="32">
        <v>0</v>
      </c>
      <c r="BE184" s="32">
        <v>6</v>
      </c>
      <c r="BF184" s="32">
        <v>0</v>
      </c>
      <c r="BG184" s="32">
        <v>1</v>
      </c>
      <c r="BH184" s="32">
        <v>0</v>
      </c>
      <c r="BI184" s="32">
        <v>18</v>
      </c>
      <c r="BJ184" s="32"/>
      <c r="BK184" s="32"/>
      <c r="BL184" s="32"/>
      <c r="BM184" s="32"/>
      <c r="BN184" s="32"/>
      <c r="BO184" s="32"/>
      <c r="BP184" s="32"/>
      <c r="BQ184" s="32"/>
      <c r="BR184" s="32"/>
      <c r="BS184" s="32"/>
      <c r="CH184" s="38" t="s">
        <v>221</v>
      </c>
      <c r="CI184" s="38" t="s">
        <v>519</v>
      </c>
      <c r="CJ184" s="38"/>
    </row>
    <row r="185" spans="1:88" s="1" customFormat="1" hidden="1">
      <c r="A185" s="41" t="s">
        <v>222</v>
      </c>
      <c r="B185" s="32">
        <v>47</v>
      </c>
      <c r="C185" s="32">
        <v>3</v>
      </c>
      <c r="D185" s="32">
        <v>0</v>
      </c>
      <c r="E185" s="32">
        <v>0</v>
      </c>
      <c r="F185" s="32">
        <v>1</v>
      </c>
      <c r="G185" s="32">
        <v>21</v>
      </c>
      <c r="H185" s="32">
        <v>7</v>
      </c>
      <c r="I185" s="32">
        <v>0</v>
      </c>
      <c r="J185" s="32">
        <v>0</v>
      </c>
      <c r="K185" s="32">
        <v>0</v>
      </c>
      <c r="L185" s="32">
        <v>122</v>
      </c>
      <c r="M185" s="32">
        <v>94</v>
      </c>
      <c r="N185" s="32">
        <v>0</v>
      </c>
      <c r="O185" s="32">
        <v>0</v>
      </c>
      <c r="P185" s="32">
        <v>0</v>
      </c>
      <c r="Q185" s="32">
        <v>48</v>
      </c>
      <c r="R185" s="32">
        <v>6</v>
      </c>
      <c r="S185" s="32">
        <v>0</v>
      </c>
      <c r="T185" s="32">
        <v>0</v>
      </c>
      <c r="U185" s="32">
        <v>9</v>
      </c>
      <c r="V185" s="32">
        <v>182</v>
      </c>
      <c r="W185" s="32">
        <v>50</v>
      </c>
      <c r="X185" s="32">
        <v>0</v>
      </c>
      <c r="Y185" s="32">
        <v>0</v>
      </c>
      <c r="Z185" s="32">
        <v>43</v>
      </c>
      <c r="AA185" s="32">
        <v>47</v>
      </c>
      <c r="AB185" s="32">
        <v>2.2999999999999998</v>
      </c>
      <c r="AC185" s="32">
        <v>0</v>
      </c>
      <c r="AD185" s="32">
        <v>0</v>
      </c>
      <c r="AE185" s="32">
        <v>0.89</v>
      </c>
      <c r="AF185" s="32">
        <v>21</v>
      </c>
      <c r="AG185" s="32">
        <v>5.4</v>
      </c>
      <c r="AH185" s="32">
        <v>0</v>
      </c>
      <c r="AI185" s="32">
        <v>0</v>
      </c>
      <c r="AJ185" s="32">
        <v>0</v>
      </c>
      <c r="AK185" s="32">
        <v>122</v>
      </c>
      <c r="AL185" s="32">
        <v>61.4</v>
      </c>
      <c r="AM185" s="32">
        <v>0</v>
      </c>
      <c r="AN185" s="32">
        <v>0</v>
      </c>
      <c r="AO185" s="32">
        <v>0</v>
      </c>
      <c r="AP185" s="32">
        <v>47.1</v>
      </c>
      <c r="AQ185" s="32">
        <v>3.3</v>
      </c>
      <c r="AR185" s="32">
        <v>0</v>
      </c>
      <c r="AS185" s="32">
        <v>0</v>
      </c>
      <c r="AT185" s="32">
        <v>7.7</v>
      </c>
      <c r="AU185" s="32">
        <v>179</v>
      </c>
      <c r="AV185" s="32">
        <v>25.8</v>
      </c>
      <c r="AW185" s="32">
        <v>0</v>
      </c>
      <c r="AX185" s="32">
        <v>0</v>
      </c>
      <c r="AY185" s="32">
        <v>30.8</v>
      </c>
      <c r="AZ185" s="32"/>
      <c r="BA185" s="32"/>
      <c r="BB185" s="32"/>
      <c r="BC185" s="32"/>
      <c r="BD185" s="32"/>
      <c r="BE185" s="32"/>
      <c r="BF185" s="32"/>
      <c r="BG185" s="32"/>
      <c r="BH185" s="32"/>
      <c r="BI185" s="32"/>
      <c r="BJ185" s="32"/>
      <c r="BK185" s="32"/>
      <c r="BL185" s="32"/>
      <c r="BM185" s="32"/>
      <c r="BN185" s="32"/>
      <c r="BO185" s="32"/>
      <c r="BP185" s="32"/>
      <c r="BQ185" s="32"/>
      <c r="BR185" s="32"/>
      <c r="BS185" s="32"/>
      <c r="CH185" s="38" t="s">
        <v>222</v>
      </c>
      <c r="CI185" s="38" t="s">
        <v>554</v>
      </c>
      <c r="CJ185" s="38"/>
    </row>
    <row r="186" spans="1:88" s="1" customFormat="1" hidden="1">
      <c r="A186" s="41" t="s">
        <v>223</v>
      </c>
      <c r="B186" s="32">
        <v>13</v>
      </c>
      <c r="C186" s="32">
        <v>4</v>
      </c>
      <c r="D186" s="32">
        <v>0</v>
      </c>
      <c r="E186" s="32">
        <v>0</v>
      </c>
      <c r="F186" s="32">
        <v>0</v>
      </c>
      <c r="G186" s="32">
        <v>18</v>
      </c>
      <c r="H186" s="32">
        <v>0</v>
      </c>
      <c r="I186" s="32">
        <v>0</v>
      </c>
      <c r="J186" s="32">
        <v>0</v>
      </c>
      <c r="K186" s="32">
        <v>0</v>
      </c>
      <c r="L186" s="32">
        <v>167</v>
      </c>
      <c r="M186" s="32">
        <v>127</v>
      </c>
      <c r="N186" s="32">
        <v>0</v>
      </c>
      <c r="O186" s="32">
        <v>19</v>
      </c>
      <c r="P186" s="32">
        <v>1</v>
      </c>
      <c r="Q186" s="32">
        <v>42</v>
      </c>
      <c r="R186" s="32">
        <v>28</v>
      </c>
      <c r="S186" s="32">
        <v>0</v>
      </c>
      <c r="T186" s="32">
        <v>0</v>
      </c>
      <c r="U186" s="32">
        <v>0</v>
      </c>
      <c r="V186" s="32">
        <v>110</v>
      </c>
      <c r="W186" s="32">
        <v>89</v>
      </c>
      <c r="X186" s="32">
        <v>0</v>
      </c>
      <c r="Y186" s="32">
        <v>0</v>
      </c>
      <c r="Z186" s="32">
        <v>47</v>
      </c>
      <c r="AA186" s="32">
        <v>13</v>
      </c>
      <c r="AB186" s="32">
        <v>3.07</v>
      </c>
      <c r="AC186" s="32">
        <v>0</v>
      </c>
      <c r="AD186" s="32">
        <v>0</v>
      </c>
      <c r="AE186" s="32">
        <v>0</v>
      </c>
      <c r="AF186" s="32">
        <v>18</v>
      </c>
      <c r="AG186" s="32">
        <v>0</v>
      </c>
      <c r="AH186" s="32">
        <v>0</v>
      </c>
      <c r="AI186" s="32">
        <v>0</v>
      </c>
      <c r="AJ186" s="32">
        <v>0</v>
      </c>
      <c r="AK186" s="32">
        <v>167</v>
      </c>
      <c r="AL186" s="32">
        <v>74.14</v>
      </c>
      <c r="AM186" s="32">
        <v>0</v>
      </c>
      <c r="AN186" s="32">
        <v>0</v>
      </c>
      <c r="AO186" s="32">
        <v>0.88</v>
      </c>
      <c r="AP186" s="32">
        <v>42</v>
      </c>
      <c r="AQ186" s="32">
        <v>16.2</v>
      </c>
      <c r="AR186" s="32">
        <v>0</v>
      </c>
      <c r="AS186" s="32">
        <v>0</v>
      </c>
      <c r="AT186" s="32">
        <v>0</v>
      </c>
      <c r="AU186" s="32">
        <v>110</v>
      </c>
      <c r="AV186" s="32">
        <v>35.6</v>
      </c>
      <c r="AW186" s="32">
        <v>0</v>
      </c>
      <c r="AX186" s="32">
        <v>0</v>
      </c>
      <c r="AY186" s="32">
        <v>24.63</v>
      </c>
      <c r="AZ186" s="32">
        <v>0</v>
      </c>
      <c r="BA186" s="32">
        <v>0</v>
      </c>
      <c r="BB186" s="32">
        <v>0</v>
      </c>
      <c r="BC186" s="32">
        <v>0</v>
      </c>
      <c r="BD186" s="32">
        <v>15</v>
      </c>
      <c r="BE186" s="32">
        <v>249</v>
      </c>
      <c r="BF186" s="32">
        <v>0</v>
      </c>
      <c r="BG186" s="32">
        <v>0</v>
      </c>
      <c r="BH186" s="32">
        <v>0</v>
      </c>
      <c r="BI186" s="32">
        <v>0</v>
      </c>
      <c r="BJ186" s="32">
        <v>0</v>
      </c>
      <c r="BK186" s="32">
        <v>0</v>
      </c>
      <c r="BL186" s="32">
        <v>0</v>
      </c>
      <c r="BM186" s="32">
        <v>0</v>
      </c>
      <c r="BN186" s="32">
        <v>0.41</v>
      </c>
      <c r="BO186" s="32">
        <v>81.59</v>
      </c>
      <c r="BP186" s="32">
        <v>0</v>
      </c>
      <c r="BQ186" s="32">
        <v>0</v>
      </c>
      <c r="BR186" s="32">
        <v>0</v>
      </c>
      <c r="BS186" s="32">
        <v>0</v>
      </c>
      <c r="CH186" s="38" t="s">
        <v>223</v>
      </c>
      <c r="CI186" s="38" t="s">
        <v>555</v>
      </c>
      <c r="CJ186" s="38">
        <v>11</v>
      </c>
    </row>
    <row r="187" spans="1:88" s="1" customFormat="1" hidden="1">
      <c r="A187" s="41" t="s">
        <v>224</v>
      </c>
      <c r="B187" s="32">
        <v>2</v>
      </c>
      <c r="C187" s="32">
        <v>0</v>
      </c>
      <c r="D187" s="32">
        <v>0</v>
      </c>
      <c r="E187" s="32">
        <v>0</v>
      </c>
      <c r="F187" s="32">
        <v>0</v>
      </c>
      <c r="G187" s="32">
        <v>0</v>
      </c>
      <c r="H187" s="32">
        <v>0</v>
      </c>
      <c r="I187" s="32">
        <v>0</v>
      </c>
      <c r="J187" s="32">
        <v>0</v>
      </c>
      <c r="K187" s="32">
        <v>0</v>
      </c>
      <c r="L187" s="32">
        <v>0</v>
      </c>
      <c r="M187" s="32">
        <v>0</v>
      </c>
      <c r="N187" s="32">
        <v>0</v>
      </c>
      <c r="O187" s="32">
        <v>0</v>
      </c>
      <c r="P187" s="32">
        <v>0</v>
      </c>
      <c r="Q187" s="32">
        <v>0</v>
      </c>
      <c r="R187" s="32">
        <v>0</v>
      </c>
      <c r="S187" s="32">
        <v>0</v>
      </c>
      <c r="T187" s="32">
        <v>0</v>
      </c>
      <c r="U187" s="32">
        <v>0</v>
      </c>
      <c r="V187" s="32">
        <v>85</v>
      </c>
      <c r="W187" s="32">
        <v>29</v>
      </c>
      <c r="X187" s="32">
        <v>0</v>
      </c>
      <c r="Y187" s="32">
        <v>0</v>
      </c>
      <c r="Z187" s="32">
        <v>37</v>
      </c>
      <c r="AA187" s="32">
        <v>2</v>
      </c>
      <c r="AB187" s="32">
        <v>0</v>
      </c>
      <c r="AC187" s="32">
        <v>0</v>
      </c>
      <c r="AD187" s="32">
        <v>0</v>
      </c>
      <c r="AE187" s="32">
        <v>0</v>
      </c>
      <c r="AF187" s="32">
        <v>0</v>
      </c>
      <c r="AG187" s="32">
        <v>0</v>
      </c>
      <c r="AH187" s="32">
        <v>0</v>
      </c>
      <c r="AI187" s="32">
        <v>0</v>
      </c>
      <c r="AJ187" s="32">
        <v>0</v>
      </c>
      <c r="AK187" s="32">
        <v>0</v>
      </c>
      <c r="AL187" s="32">
        <v>0</v>
      </c>
      <c r="AM187" s="32">
        <v>0</v>
      </c>
      <c r="AN187" s="32">
        <v>0</v>
      </c>
      <c r="AO187" s="32">
        <v>0</v>
      </c>
      <c r="AP187" s="32">
        <v>0</v>
      </c>
      <c r="AQ187" s="32">
        <v>0</v>
      </c>
      <c r="AR187" s="32">
        <v>0</v>
      </c>
      <c r="AS187" s="32">
        <v>0</v>
      </c>
      <c r="AT187" s="32">
        <v>0</v>
      </c>
      <c r="AU187" s="32">
        <v>85</v>
      </c>
      <c r="AV187" s="32">
        <v>9.2100000000000009</v>
      </c>
      <c r="AW187" s="32">
        <v>0</v>
      </c>
      <c r="AX187" s="32">
        <v>0</v>
      </c>
      <c r="AY187" s="32">
        <v>16.22</v>
      </c>
      <c r="AZ187" s="32">
        <v>0</v>
      </c>
      <c r="BA187" s="32">
        <v>0</v>
      </c>
      <c r="BB187" s="32">
        <v>0</v>
      </c>
      <c r="BC187" s="32">
        <v>0</v>
      </c>
      <c r="BD187" s="32">
        <v>0</v>
      </c>
      <c r="BE187" s="32">
        <v>0</v>
      </c>
      <c r="BF187" s="32">
        <v>0</v>
      </c>
      <c r="BG187" s="32">
        <v>0</v>
      </c>
      <c r="BH187" s="32">
        <v>5</v>
      </c>
      <c r="BI187" s="32">
        <v>25</v>
      </c>
      <c r="BJ187" s="32">
        <v>0</v>
      </c>
      <c r="BK187" s="32">
        <v>0</v>
      </c>
      <c r="BL187" s="32">
        <v>0</v>
      </c>
      <c r="BM187" s="32">
        <v>0</v>
      </c>
      <c r="BN187" s="32">
        <v>0</v>
      </c>
      <c r="BO187" s="32">
        <v>0</v>
      </c>
      <c r="BP187" s="32">
        <v>0</v>
      </c>
      <c r="BQ187" s="32">
        <v>0</v>
      </c>
      <c r="BR187" s="32">
        <v>0.13</v>
      </c>
      <c r="BS187" s="32">
        <v>4.07</v>
      </c>
      <c r="CH187" s="38" t="s">
        <v>227</v>
      </c>
      <c r="CI187" s="38" t="s">
        <v>519</v>
      </c>
      <c r="CJ187" s="38"/>
    </row>
    <row r="188" spans="1:88" s="1" customFormat="1" hidden="1">
      <c r="A188" s="41" t="s">
        <v>225</v>
      </c>
      <c r="B188" s="32">
        <v>4</v>
      </c>
      <c r="C188" s="32">
        <v>0</v>
      </c>
      <c r="D188" s="32">
        <v>0</v>
      </c>
      <c r="E188" s="32">
        <v>0</v>
      </c>
      <c r="F188" s="32">
        <v>0</v>
      </c>
      <c r="G188" s="32">
        <v>0</v>
      </c>
      <c r="H188" s="32">
        <v>0</v>
      </c>
      <c r="I188" s="32">
        <v>0</v>
      </c>
      <c r="J188" s="32">
        <v>0</v>
      </c>
      <c r="K188" s="32">
        <v>0</v>
      </c>
      <c r="L188" s="32">
        <v>0</v>
      </c>
      <c r="M188" s="32">
        <v>0</v>
      </c>
      <c r="N188" s="32">
        <v>0</v>
      </c>
      <c r="O188" s="32">
        <v>0</v>
      </c>
      <c r="P188" s="32">
        <v>0</v>
      </c>
      <c r="Q188" s="32">
        <v>0</v>
      </c>
      <c r="R188" s="32">
        <v>0</v>
      </c>
      <c r="S188" s="32">
        <v>0</v>
      </c>
      <c r="T188" s="32">
        <v>0</v>
      </c>
      <c r="U188" s="32">
        <v>0</v>
      </c>
      <c r="V188" s="32">
        <v>0</v>
      </c>
      <c r="W188" s="32">
        <v>16</v>
      </c>
      <c r="X188" s="32">
        <v>0</v>
      </c>
      <c r="Y188" s="32">
        <v>0</v>
      </c>
      <c r="Z188" s="32">
        <v>0</v>
      </c>
      <c r="AA188" s="32">
        <v>4</v>
      </c>
      <c r="AB188" s="32">
        <v>0</v>
      </c>
      <c r="AC188" s="32">
        <v>0</v>
      </c>
      <c r="AD188" s="32">
        <v>0</v>
      </c>
      <c r="AE188" s="32">
        <v>0</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5.57</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CH188" s="38" t="s">
        <v>228</v>
      </c>
      <c r="CI188" s="38" t="s">
        <v>556</v>
      </c>
      <c r="CJ188" s="38">
        <v>131</v>
      </c>
    </row>
    <row r="189" spans="1:88" s="1" customFormat="1" hidden="1">
      <c r="A189" s="41" t="s">
        <v>226</v>
      </c>
      <c r="B189" s="32">
        <v>0</v>
      </c>
      <c r="C189" s="32">
        <v>0</v>
      </c>
      <c r="D189" s="32">
        <v>0</v>
      </c>
      <c r="E189" s="32">
        <v>0</v>
      </c>
      <c r="F189" s="32">
        <v>0</v>
      </c>
      <c r="G189" s="32">
        <v>0</v>
      </c>
      <c r="H189" s="32">
        <v>0</v>
      </c>
      <c r="I189" s="32">
        <v>0</v>
      </c>
      <c r="J189" s="32">
        <v>0</v>
      </c>
      <c r="K189" s="32">
        <v>0</v>
      </c>
      <c r="L189" s="32">
        <v>0</v>
      </c>
      <c r="M189" s="32">
        <v>0</v>
      </c>
      <c r="N189" s="32">
        <v>0</v>
      </c>
      <c r="O189" s="32">
        <v>0</v>
      </c>
      <c r="P189" s="32">
        <v>0</v>
      </c>
      <c r="Q189" s="32">
        <v>0</v>
      </c>
      <c r="R189" s="32">
        <v>0</v>
      </c>
      <c r="S189" s="32">
        <v>0</v>
      </c>
      <c r="T189" s="32">
        <v>0</v>
      </c>
      <c r="U189" s="32">
        <v>0</v>
      </c>
      <c r="V189" s="32">
        <v>3</v>
      </c>
      <c r="W189" s="32">
        <v>3</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3</v>
      </c>
      <c r="AV189" s="32">
        <v>1.5</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CH189" s="38" t="s">
        <v>229</v>
      </c>
      <c r="CI189" s="38" t="s">
        <v>498</v>
      </c>
      <c r="CJ189" s="38">
        <v>79</v>
      </c>
    </row>
    <row r="190" spans="1:88" s="1" customFormat="1" hidden="1">
      <c r="A190" s="41" t="s">
        <v>227</v>
      </c>
      <c r="B190" s="32">
        <v>39</v>
      </c>
      <c r="C190" s="32">
        <v>1</v>
      </c>
      <c r="D190" s="32">
        <v>0</v>
      </c>
      <c r="E190" s="32">
        <v>0</v>
      </c>
      <c r="F190" s="32">
        <v>0</v>
      </c>
      <c r="G190" s="32">
        <v>28</v>
      </c>
      <c r="H190" s="32">
        <v>1</v>
      </c>
      <c r="I190" s="32">
        <v>0</v>
      </c>
      <c r="J190" s="32">
        <v>0</v>
      </c>
      <c r="K190" s="32">
        <v>0</v>
      </c>
      <c r="L190" s="32">
        <v>84</v>
      </c>
      <c r="M190" s="32">
        <v>47</v>
      </c>
      <c r="N190" s="32">
        <v>0</v>
      </c>
      <c r="O190" s="32">
        <v>56</v>
      </c>
      <c r="P190" s="32">
        <v>0</v>
      </c>
      <c r="Q190" s="32">
        <v>30</v>
      </c>
      <c r="R190" s="32">
        <v>17</v>
      </c>
      <c r="S190" s="32">
        <v>0</v>
      </c>
      <c r="T190" s="32">
        <v>0</v>
      </c>
      <c r="U190" s="32">
        <v>0</v>
      </c>
      <c r="V190" s="32">
        <v>142</v>
      </c>
      <c r="W190" s="32">
        <v>77</v>
      </c>
      <c r="X190" s="32">
        <v>0</v>
      </c>
      <c r="Y190" s="32">
        <v>0</v>
      </c>
      <c r="Z190" s="32">
        <v>57</v>
      </c>
      <c r="AA190" s="32">
        <v>39</v>
      </c>
      <c r="AB190" s="32">
        <v>0.8</v>
      </c>
      <c r="AC190" s="32">
        <v>0</v>
      </c>
      <c r="AD190" s="32">
        <v>0</v>
      </c>
      <c r="AE190" s="32">
        <v>0</v>
      </c>
      <c r="AF190" s="32">
        <v>28</v>
      </c>
      <c r="AG190" s="32">
        <v>0.7</v>
      </c>
      <c r="AH190" s="32">
        <v>0</v>
      </c>
      <c r="AI190" s="32">
        <v>0</v>
      </c>
      <c r="AJ190" s="32">
        <v>0</v>
      </c>
      <c r="AK190" s="32">
        <v>84</v>
      </c>
      <c r="AL190" s="32">
        <v>27.91</v>
      </c>
      <c r="AM190" s="32">
        <v>0</v>
      </c>
      <c r="AN190" s="32">
        <v>0</v>
      </c>
      <c r="AO190" s="32">
        <v>0</v>
      </c>
      <c r="AP190" s="32">
        <v>30</v>
      </c>
      <c r="AQ190" s="32">
        <v>10.8</v>
      </c>
      <c r="AR190" s="32">
        <v>0</v>
      </c>
      <c r="AS190" s="32">
        <v>0</v>
      </c>
      <c r="AT190" s="32">
        <v>0</v>
      </c>
      <c r="AU190" s="32">
        <v>142</v>
      </c>
      <c r="AV190" s="32">
        <v>47.77</v>
      </c>
      <c r="AW190" s="32">
        <v>0</v>
      </c>
      <c r="AX190" s="32">
        <v>0</v>
      </c>
      <c r="AY190" s="32">
        <v>30.17</v>
      </c>
      <c r="AZ190" s="32">
        <v>0</v>
      </c>
      <c r="BA190" s="32">
        <v>2</v>
      </c>
      <c r="BB190" s="32">
        <v>0</v>
      </c>
      <c r="BC190" s="32">
        <v>0</v>
      </c>
      <c r="BD190" s="32">
        <v>0</v>
      </c>
      <c r="BE190" s="32">
        <v>29</v>
      </c>
      <c r="BF190" s="32">
        <v>0</v>
      </c>
      <c r="BG190" s="32">
        <v>4</v>
      </c>
      <c r="BH190" s="32">
        <v>1</v>
      </c>
      <c r="BI190" s="32">
        <v>29</v>
      </c>
      <c r="BJ190" s="32">
        <v>0</v>
      </c>
      <c r="BK190" s="32">
        <v>7.0000000000000007E-2</v>
      </c>
      <c r="BL190" s="32">
        <v>0</v>
      </c>
      <c r="BM190" s="32">
        <v>0</v>
      </c>
      <c r="BN190" s="32">
        <v>0</v>
      </c>
      <c r="BO190" s="32">
        <v>4.5199999999999996</v>
      </c>
      <c r="BP190" s="32">
        <v>0</v>
      </c>
      <c r="BQ190" s="32">
        <v>0.24</v>
      </c>
      <c r="BR190" s="32">
        <v>1</v>
      </c>
      <c r="BS190" s="32">
        <v>4.07</v>
      </c>
      <c r="CH190" s="38" t="s">
        <v>230</v>
      </c>
      <c r="CI190" s="38" t="s">
        <v>557</v>
      </c>
      <c r="CJ190" s="38"/>
    </row>
    <row r="191" spans="1:88" s="1" customFormat="1" hidden="1">
      <c r="A191" s="41" t="s">
        <v>228</v>
      </c>
      <c r="B191" s="32">
        <v>17</v>
      </c>
      <c r="C191" s="32">
        <v>4</v>
      </c>
      <c r="D191" s="32">
        <v>0</v>
      </c>
      <c r="E191" s="32">
        <v>1</v>
      </c>
      <c r="F191" s="32">
        <v>0</v>
      </c>
      <c r="G191" s="32">
        <v>0</v>
      </c>
      <c r="H191" s="32">
        <v>0</v>
      </c>
      <c r="I191" s="32">
        <v>0</v>
      </c>
      <c r="J191" s="32">
        <v>0</v>
      </c>
      <c r="K191" s="32">
        <v>0</v>
      </c>
      <c r="L191" s="32">
        <v>60</v>
      </c>
      <c r="M191" s="32">
        <v>28</v>
      </c>
      <c r="N191" s="32">
        <v>0</v>
      </c>
      <c r="O191" s="32">
        <v>71</v>
      </c>
      <c r="P191" s="32">
        <v>0</v>
      </c>
      <c r="Q191" s="32">
        <v>26</v>
      </c>
      <c r="R191" s="32">
        <v>14</v>
      </c>
      <c r="S191" s="32">
        <v>0</v>
      </c>
      <c r="T191" s="32">
        <v>68</v>
      </c>
      <c r="U191" s="32">
        <v>7</v>
      </c>
      <c r="V191" s="32">
        <v>45</v>
      </c>
      <c r="W191" s="32">
        <v>71</v>
      </c>
      <c r="X191" s="32">
        <v>0</v>
      </c>
      <c r="Y191" s="32">
        <v>21</v>
      </c>
      <c r="Z191" s="32">
        <v>4</v>
      </c>
      <c r="AA191" s="32">
        <v>17</v>
      </c>
      <c r="AB191" s="32">
        <v>3</v>
      </c>
      <c r="AC191" s="32">
        <v>0</v>
      </c>
      <c r="AD191" s="32"/>
      <c r="AE191" s="32">
        <v>0</v>
      </c>
      <c r="AF191" s="32">
        <v>0</v>
      </c>
      <c r="AG191" s="32">
        <v>0</v>
      </c>
      <c r="AH191" s="32">
        <v>0</v>
      </c>
      <c r="AI191" s="32">
        <v>0</v>
      </c>
      <c r="AJ191" s="32">
        <v>0</v>
      </c>
      <c r="AK191" s="32">
        <v>60</v>
      </c>
      <c r="AL191" s="32">
        <v>16.98</v>
      </c>
      <c r="AM191" s="32">
        <v>0</v>
      </c>
      <c r="AN191" s="32"/>
      <c r="AO191" s="32">
        <v>0</v>
      </c>
      <c r="AP191" s="32">
        <v>26</v>
      </c>
      <c r="AQ191" s="32">
        <v>9.56</v>
      </c>
      <c r="AR191" s="32">
        <v>0</v>
      </c>
      <c r="AS191" s="32"/>
      <c r="AT191" s="32">
        <v>3.19</v>
      </c>
      <c r="AU191" s="32">
        <v>45</v>
      </c>
      <c r="AV191" s="32">
        <v>36.299999999999997</v>
      </c>
      <c r="AW191" s="32">
        <v>0</v>
      </c>
      <c r="AX191" s="32"/>
      <c r="AY191" s="32">
        <v>2.09</v>
      </c>
      <c r="AZ191" s="32">
        <v>0</v>
      </c>
      <c r="BA191" s="32">
        <v>2</v>
      </c>
      <c r="BB191" s="32">
        <v>0</v>
      </c>
      <c r="BC191" s="32">
        <v>0</v>
      </c>
      <c r="BD191" s="32">
        <v>0</v>
      </c>
      <c r="BE191" s="32">
        <v>1</v>
      </c>
      <c r="BF191" s="32">
        <v>0</v>
      </c>
      <c r="BG191" s="32">
        <v>0</v>
      </c>
      <c r="BH191" s="32">
        <v>0</v>
      </c>
      <c r="BI191" s="32">
        <v>2</v>
      </c>
      <c r="BJ191" s="32">
        <v>0</v>
      </c>
      <c r="BK191" s="32">
        <v>1.2</v>
      </c>
      <c r="BL191" s="32">
        <v>0</v>
      </c>
      <c r="BM191" s="32">
        <v>0</v>
      </c>
      <c r="BN191" s="32">
        <v>0</v>
      </c>
      <c r="BO191" s="32">
        <v>1</v>
      </c>
      <c r="BP191" s="32">
        <v>0</v>
      </c>
      <c r="BQ191" s="32">
        <v>0</v>
      </c>
      <c r="BR191" s="32">
        <v>0</v>
      </c>
      <c r="BS191" s="32">
        <v>2</v>
      </c>
      <c r="CH191" s="38" t="s">
        <v>231</v>
      </c>
      <c r="CI191" s="38" t="s">
        <v>557</v>
      </c>
      <c r="CJ191" s="38"/>
    </row>
    <row r="192" spans="1:88" s="1" customFormat="1" hidden="1">
      <c r="A192" s="41" t="s">
        <v>229</v>
      </c>
      <c r="B192" s="32">
        <v>17</v>
      </c>
      <c r="C192" s="32">
        <v>2</v>
      </c>
      <c r="D192" s="32">
        <v>0</v>
      </c>
      <c r="E192" s="32">
        <v>0</v>
      </c>
      <c r="F192" s="32">
        <v>0</v>
      </c>
      <c r="G192" s="32">
        <v>4</v>
      </c>
      <c r="H192" s="32">
        <v>4</v>
      </c>
      <c r="I192" s="32">
        <v>0</v>
      </c>
      <c r="J192" s="32">
        <v>0</v>
      </c>
      <c r="K192" s="32">
        <v>0</v>
      </c>
      <c r="L192" s="32">
        <v>40</v>
      </c>
      <c r="M192" s="32">
        <v>28</v>
      </c>
      <c r="N192" s="32">
        <v>0</v>
      </c>
      <c r="O192" s="32">
        <v>56</v>
      </c>
      <c r="P192" s="32">
        <v>1</v>
      </c>
      <c r="Q192" s="32">
        <v>5</v>
      </c>
      <c r="R192" s="32">
        <v>1</v>
      </c>
      <c r="S192" s="32">
        <v>0</v>
      </c>
      <c r="T192" s="32">
        <v>0</v>
      </c>
      <c r="U192" s="32">
        <v>0</v>
      </c>
      <c r="V192" s="32">
        <v>43</v>
      </c>
      <c r="W192" s="32">
        <v>12</v>
      </c>
      <c r="X192" s="32">
        <v>0</v>
      </c>
      <c r="Y192" s="32">
        <v>15</v>
      </c>
      <c r="Z192" s="32">
        <v>31</v>
      </c>
      <c r="AA192" s="32">
        <v>17</v>
      </c>
      <c r="AB192" s="32">
        <v>1.1399999999999999</v>
      </c>
      <c r="AC192" s="32">
        <v>0</v>
      </c>
      <c r="AD192" s="32">
        <v>0</v>
      </c>
      <c r="AE192" s="32">
        <v>0</v>
      </c>
      <c r="AF192" s="32">
        <v>4</v>
      </c>
      <c r="AG192" s="32">
        <v>2.9</v>
      </c>
      <c r="AH192" s="32">
        <v>0</v>
      </c>
      <c r="AI192" s="32">
        <v>0</v>
      </c>
      <c r="AJ192" s="32">
        <v>0</v>
      </c>
      <c r="AK192" s="32">
        <v>40</v>
      </c>
      <c r="AL192" s="32">
        <v>17.760000000000002</v>
      </c>
      <c r="AM192" s="32">
        <v>0</v>
      </c>
      <c r="AN192" s="32">
        <v>14.45</v>
      </c>
      <c r="AO192" s="32">
        <v>0.56999999999999995</v>
      </c>
      <c r="AP192" s="32">
        <v>5</v>
      </c>
      <c r="AQ192" s="32">
        <v>0.5</v>
      </c>
      <c r="AR192" s="32">
        <v>0</v>
      </c>
      <c r="AS192" s="32">
        <v>0</v>
      </c>
      <c r="AT192" s="32">
        <v>0</v>
      </c>
      <c r="AU192" s="32">
        <v>43</v>
      </c>
      <c r="AV192" s="32">
        <v>8.08</v>
      </c>
      <c r="AW192" s="32">
        <v>0</v>
      </c>
      <c r="AX192" s="32">
        <v>5.67</v>
      </c>
      <c r="AY192" s="32">
        <v>16.66</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CH192" s="38" t="s">
        <v>232</v>
      </c>
      <c r="CI192" s="38" t="s">
        <v>557</v>
      </c>
      <c r="CJ192" s="38">
        <v>645</v>
      </c>
    </row>
    <row r="193" spans="1:88" s="1" customFormat="1" hidden="1">
      <c r="A193" s="41" t="s">
        <v>230</v>
      </c>
      <c r="B193" s="32">
        <v>13</v>
      </c>
      <c r="C193" s="32">
        <v>0</v>
      </c>
      <c r="D193" s="32">
        <v>0</v>
      </c>
      <c r="E193" s="32">
        <v>0</v>
      </c>
      <c r="F193" s="32">
        <v>0</v>
      </c>
      <c r="G193" s="32">
        <v>2</v>
      </c>
      <c r="H193" s="32">
        <v>0</v>
      </c>
      <c r="I193" s="32">
        <v>0</v>
      </c>
      <c r="J193" s="32">
        <v>0</v>
      </c>
      <c r="K193" s="32">
        <v>0</v>
      </c>
      <c r="L193" s="32">
        <v>78</v>
      </c>
      <c r="M193" s="32">
        <v>10</v>
      </c>
      <c r="N193" s="32">
        <v>0</v>
      </c>
      <c r="O193" s="32">
        <v>9</v>
      </c>
      <c r="P193" s="32">
        <v>0</v>
      </c>
      <c r="Q193" s="32">
        <v>1</v>
      </c>
      <c r="R193" s="32">
        <v>0</v>
      </c>
      <c r="S193" s="32">
        <v>0</v>
      </c>
      <c r="T193" s="32">
        <v>4</v>
      </c>
      <c r="U193" s="32">
        <v>0</v>
      </c>
      <c r="V193" s="32">
        <v>30</v>
      </c>
      <c r="W193" s="32">
        <v>4</v>
      </c>
      <c r="X193" s="32">
        <v>0</v>
      </c>
      <c r="Y193" s="32">
        <v>0</v>
      </c>
      <c r="Z193" s="32">
        <v>0</v>
      </c>
      <c r="AA193" s="32">
        <v>14</v>
      </c>
      <c r="AB193" s="32">
        <v>0</v>
      </c>
      <c r="AC193" s="32">
        <v>0</v>
      </c>
      <c r="AD193" s="32">
        <v>0</v>
      </c>
      <c r="AE193" s="32">
        <v>0</v>
      </c>
      <c r="AF193" s="32">
        <v>0</v>
      </c>
      <c r="AG193" s="32">
        <v>0</v>
      </c>
      <c r="AH193" s="32">
        <v>0</v>
      </c>
      <c r="AI193" s="32">
        <v>0</v>
      </c>
      <c r="AJ193" s="32">
        <v>0</v>
      </c>
      <c r="AK193" s="32">
        <v>79</v>
      </c>
      <c r="AL193" s="32">
        <v>6.3</v>
      </c>
      <c r="AM193" s="32">
        <v>0</v>
      </c>
      <c r="AN193" s="32">
        <v>0</v>
      </c>
      <c r="AO193" s="32">
        <v>0</v>
      </c>
      <c r="AP193" s="32">
        <v>0</v>
      </c>
      <c r="AQ193" s="32">
        <v>0</v>
      </c>
      <c r="AR193" s="32">
        <v>0</v>
      </c>
      <c r="AS193" s="32">
        <v>0</v>
      </c>
      <c r="AT193" s="32">
        <v>0</v>
      </c>
      <c r="AU193" s="32">
        <v>31</v>
      </c>
      <c r="AV193" s="32">
        <v>2.9</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CH193" s="38" t="s">
        <v>233</v>
      </c>
      <c r="CI193" s="38" t="s">
        <v>557</v>
      </c>
      <c r="CJ193" s="38"/>
    </row>
    <row r="194" spans="1:88" s="1" customFormat="1" hidden="1">
      <c r="A194" s="41" t="s">
        <v>231</v>
      </c>
      <c r="B194" s="32">
        <v>87</v>
      </c>
      <c r="C194" s="32">
        <v>6</v>
      </c>
      <c r="D194" s="32">
        <v>0</v>
      </c>
      <c r="E194" s="32">
        <v>0</v>
      </c>
      <c r="F194" s="32">
        <v>0</v>
      </c>
      <c r="G194" s="32">
        <v>215</v>
      </c>
      <c r="H194" s="32">
        <v>20</v>
      </c>
      <c r="I194" s="32">
        <v>0</v>
      </c>
      <c r="J194" s="32">
        <v>0</v>
      </c>
      <c r="K194" s="32">
        <v>0</v>
      </c>
      <c r="L194" s="32">
        <v>364</v>
      </c>
      <c r="M194" s="32">
        <v>584</v>
      </c>
      <c r="N194" s="32">
        <v>0</v>
      </c>
      <c r="O194" s="32">
        <v>537</v>
      </c>
      <c r="P194" s="32">
        <v>0</v>
      </c>
      <c r="Q194" s="32">
        <v>291</v>
      </c>
      <c r="R194" s="32">
        <v>48</v>
      </c>
      <c r="S194" s="32">
        <v>0</v>
      </c>
      <c r="T194" s="32">
        <v>44</v>
      </c>
      <c r="U194" s="32">
        <v>0</v>
      </c>
      <c r="V194" s="32">
        <v>357</v>
      </c>
      <c r="W194" s="32">
        <v>174</v>
      </c>
      <c r="X194" s="32">
        <v>0</v>
      </c>
      <c r="Y194" s="32">
        <v>8</v>
      </c>
      <c r="Z194" s="32">
        <v>0</v>
      </c>
      <c r="AA194" s="32">
        <v>87</v>
      </c>
      <c r="AB194" s="32">
        <v>2</v>
      </c>
      <c r="AC194" s="32">
        <v>0</v>
      </c>
      <c r="AD194" s="32">
        <v>0</v>
      </c>
      <c r="AE194" s="32">
        <v>0</v>
      </c>
      <c r="AF194" s="32">
        <v>215</v>
      </c>
      <c r="AG194" s="32">
        <v>12.3</v>
      </c>
      <c r="AH194" s="32">
        <v>0</v>
      </c>
      <c r="AI194" s="32">
        <v>0</v>
      </c>
      <c r="AJ194" s="32">
        <v>0</v>
      </c>
      <c r="AK194" s="32">
        <v>364</v>
      </c>
      <c r="AL194" s="32">
        <v>292.10000000000002</v>
      </c>
      <c r="AM194" s="32">
        <v>0</v>
      </c>
      <c r="AN194" s="32">
        <v>0</v>
      </c>
      <c r="AO194" s="32">
        <v>0</v>
      </c>
      <c r="AP194" s="32">
        <v>291</v>
      </c>
      <c r="AQ194" s="32">
        <v>28.8</v>
      </c>
      <c r="AR194" s="32">
        <v>0</v>
      </c>
      <c r="AS194" s="32">
        <v>0</v>
      </c>
      <c r="AT194" s="32">
        <v>0</v>
      </c>
      <c r="AU194" s="32">
        <v>357</v>
      </c>
      <c r="AV194" s="32">
        <v>103.7</v>
      </c>
      <c r="AW194" s="32">
        <v>0</v>
      </c>
      <c r="AX194" s="32">
        <v>0</v>
      </c>
      <c r="AY194" s="32">
        <v>0</v>
      </c>
      <c r="AZ194" s="32">
        <v>0</v>
      </c>
      <c r="BA194" s="32">
        <v>0</v>
      </c>
      <c r="BB194" s="32">
        <v>0</v>
      </c>
      <c r="BC194" s="32">
        <v>0</v>
      </c>
      <c r="BD194" s="32">
        <v>0</v>
      </c>
      <c r="BE194" s="32">
        <v>0</v>
      </c>
      <c r="BF194" s="32">
        <v>0</v>
      </c>
      <c r="BG194" s="32">
        <v>0</v>
      </c>
      <c r="BH194" s="32">
        <v>0</v>
      </c>
      <c r="BI194" s="32">
        <v>0</v>
      </c>
      <c r="BJ194" s="32">
        <v>0</v>
      </c>
      <c r="BK194" s="32">
        <v>0</v>
      </c>
      <c r="BL194" s="32">
        <v>0</v>
      </c>
      <c r="BM194" s="32">
        <v>0</v>
      </c>
      <c r="BN194" s="32">
        <v>0</v>
      </c>
      <c r="BO194" s="32">
        <v>0</v>
      </c>
      <c r="BP194" s="32">
        <v>0</v>
      </c>
      <c r="BQ194" s="32">
        <v>0</v>
      </c>
      <c r="BR194" s="32">
        <v>0</v>
      </c>
      <c r="BS194" s="32">
        <v>0</v>
      </c>
      <c r="CH194" s="38" t="s">
        <v>234</v>
      </c>
      <c r="CI194" s="38" t="s">
        <v>498</v>
      </c>
      <c r="CJ194" s="38"/>
    </row>
    <row r="195" spans="1:88" s="1" customFormat="1" hidden="1">
      <c r="A195" s="41" t="s">
        <v>232</v>
      </c>
      <c r="B195" s="32">
        <v>22</v>
      </c>
      <c r="C195" s="32">
        <v>0</v>
      </c>
      <c r="D195" s="32">
        <v>0</v>
      </c>
      <c r="E195" s="32">
        <v>0</v>
      </c>
      <c r="F195" s="32">
        <v>0</v>
      </c>
      <c r="G195" s="32">
        <v>96</v>
      </c>
      <c r="H195" s="32">
        <v>5</v>
      </c>
      <c r="I195" s="32">
        <v>0</v>
      </c>
      <c r="J195" s="32">
        <v>1</v>
      </c>
      <c r="K195" s="32">
        <v>0</v>
      </c>
      <c r="L195" s="32">
        <v>433</v>
      </c>
      <c r="M195" s="32">
        <v>169</v>
      </c>
      <c r="N195" s="32">
        <v>0</v>
      </c>
      <c r="O195" s="32">
        <v>77</v>
      </c>
      <c r="P195" s="32">
        <v>235</v>
      </c>
      <c r="Q195" s="32">
        <v>8</v>
      </c>
      <c r="R195" s="32">
        <v>0</v>
      </c>
      <c r="S195" s="32">
        <v>0</v>
      </c>
      <c r="T195" s="32">
        <v>6</v>
      </c>
      <c r="U195" s="32">
        <v>0</v>
      </c>
      <c r="V195" s="32">
        <v>689</v>
      </c>
      <c r="W195" s="32">
        <v>239</v>
      </c>
      <c r="X195" s="32">
        <v>0</v>
      </c>
      <c r="Y195" s="32">
        <v>41</v>
      </c>
      <c r="Z195" s="32">
        <v>127</v>
      </c>
      <c r="AA195" s="32">
        <v>19</v>
      </c>
      <c r="AB195" s="32">
        <v>0</v>
      </c>
      <c r="AC195" s="32">
        <v>0</v>
      </c>
      <c r="AD195" s="32">
        <v>0</v>
      </c>
      <c r="AE195" s="32">
        <v>0</v>
      </c>
      <c r="AF195" s="32">
        <v>96</v>
      </c>
      <c r="AG195" s="32">
        <v>4.2</v>
      </c>
      <c r="AH195" s="32">
        <v>0</v>
      </c>
      <c r="AI195" s="32">
        <v>0</v>
      </c>
      <c r="AJ195" s="32">
        <v>0</v>
      </c>
      <c r="AK195" s="32">
        <v>433</v>
      </c>
      <c r="AL195" s="32">
        <v>102.2</v>
      </c>
      <c r="AM195" s="32">
        <v>0</v>
      </c>
      <c r="AN195" s="32">
        <v>0</v>
      </c>
      <c r="AO195" s="32">
        <v>34.6</v>
      </c>
      <c r="AP195" s="32">
        <v>0</v>
      </c>
      <c r="AQ195" s="32">
        <v>0</v>
      </c>
      <c r="AR195" s="32">
        <v>0</v>
      </c>
      <c r="AS195" s="32">
        <v>0</v>
      </c>
      <c r="AT195" s="32">
        <v>0</v>
      </c>
      <c r="AU195" s="32">
        <v>706</v>
      </c>
      <c r="AV195" s="32">
        <v>148.30000000000001</v>
      </c>
      <c r="AW195" s="32">
        <v>0</v>
      </c>
      <c r="AX195" s="32">
        <v>0</v>
      </c>
      <c r="AY195" s="32">
        <v>103.7</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CH195" s="38" t="s">
        <v>235</v>
      </c>
      <c r="CI195" s="38" t="s">
        <v>498</v>
      </c>
      <c r="CJ195" s="38"/>
    </row>
    <row r="196" spans="1:88" s="1" customFormat="1" hidden="1">
      <c r="A196" s="41" t="s">
        <v>233</v>
      </c>
      <c r="B196" s="32">
        <v>1</v>
      </c>
      <c r="C196" s="32">
        <v>0</v>
      </c>
      <c r="D196" s="32">
        <v>0</v>
      </c>
      <c r="E196" s="32">
        <v>0</v>
      </c>
      <c r="F196" s="32">
        <v>0</v>
      </c>
      <c r="G196" s="32">
        <v>0</v>
      </c>
      <c r="H196" s="32">
        <v>0</v>
      </c>
      <c r="I196" s="32">
        <v>0</v>
      </c>
      <c r="J196" s="32">
        <v>0</v>
      </c>
      <c r="K196" s="32">
        <v>0</v>
      </c>
      <c r="L196" s="32">
        <v>1</v>
      </c>
      <c r="M196" s="32">
        <v>0</v>
      </c>
      <c r="N196" s="32">
        <v>0</v>
      </c>
      <c r="O196" s="32">
        <v>0</v>
      </c>
      <c r="P196" s="32">
        <v>0</v>
      </c>
      <c r="Q196" s="32">
        <v>0</v>
      </c>
      <c r="R196" s="32">
        <v>0</v>
      </c>
      <c r="S196" s="32">
        <v>0</v>
      </c>
      <c r="T196" s="32">
        <v>28</v>
      </c>
      <c r="U196" s="32">
        <v>0</v>
      </c>
      <c r="V196" s="32">
        <v>41</v>
      </c>
      <c r="W196" s="32">
        <v>1</v>
      </c>
      <c r="X196" s="32">
        <v>0</v>
      </c>
      <c r="Y196" s="32">
        <v>1</v>
      </c>
      <c r="Z196" s="32">
        <v>0</v>
      </c>
      <c r="AA196" s="32">
        <v>13</v>
      </c>
      <c r="AB196" s="32">
        <v>0</v>
      </c>
      <c r="AC196" s="32">
        <v>0</v>
      </c>
      <c r="AD196" s="32">
        <v>0</v>
      </c>
      <c r="AE196" s="32">
        <v>0</v>
      </c>
      <c r="AF196" s="32">
        <v>0</v>
      </c>
      <c r="AG196" s="32">
        <v>0</v>
      </c>
      <c r="AH196" s="32">
        <v>0</v>
      </c>
      <c r="AI196" s="32">
        <v>0</v>
      </c>
      <c r="AJ196" s="32">
        <v>0</v>
      </c>
      <c r="AK196" s="32">
        <v>0</v>
      </c>
      <c r="AL196" s="32">
        <v>0</v>
      </c>
      <c r="AM196" s="32">
        <v>0</v>
      </c>
      <c r="AN196" s="32">
        <v>0</v>
      </c>
      <c r="AO196" s="32">
        <v>0</v>
      </c>
      <c r="AP196" s="32">
        <v>0</v>
      </c>
      <c r="AQ196" s="32">
        <v>0</v>
      </c>
      <c r="AR196" s="32">
        <v>0</v>
      </c>
      <c r="AS196" s="32">
        <v>0</v>
      </c>
      <c r="AT196" s="32">
        <v>0</v>
      </c>
      <c r="AU196" s="32">
        <v>29</v>
      </c>
      <c r="AV196" s="32">
        <v>0.4</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CH196" s="38" t="s">
        <v>236</v>
      </c>
      <c r="CI196" s="38" t="s">
        <v>519</v>
      </c>
      <c r="CJ196" s="38">
        <v>137</v>
      </c>
    </row>
    <row r="197" spans="1:88" s="1" customFormat="1" hidden="1">
      <c r="A197" s="41" t="s">
        <v>234</v>
      </c>
      <c r="B197" s="32">
        <v>2</v>
      </c>
      <c r="C197" s="32">
        <v>0</v>
      </c>
      <c r="D197" s="32">
        <v>0</v>
      </c>
      <c r="E197" s="32">
        <v>0</v>
      </c>
      <c r="F197" s="32">
        <v>0</v>
      </c>
      <c r="G197" s="32">
        <v>6</v>
      </c>
      <c r="H197" s="32">
        <v>0</v>
      </c>
      <c r="I197" s="32">
        <v>0</v>
      </c>
      <c r="J197" s="32">
        <v>0</v>
      </c>
      <c r="K197" s="32">
        <v>0</v>
      </c>
      <c r="L197" s="32">
        <v>0</v>
      </c>
      <c r="M197" s="32">
        <v>0</v>
      </c>
      <c r="N197" s="32">
        <v>0</v>
      </c>
      <c r="O197" s="32">
        <v>156</v>
      </c>
      <c r="P197" s="32">
        <v>0</v>
      </c>
      <c r="Q197" s="32">
        <v>0</v>
      </c>
      <c r="R197" s="32">
        <v>0</v>
      </c>
      <c r="S197" s="32">
        <v>0</v>
      </c>
      <c r="T197" s="32">
        <v>10</v>
      </c>
      <c r="U197" s="32">
        <v>0</v>
      </c>
      <c r="V197" s="32">
        <v>14</v>
      </c>
      <c r="W197" s="32">
        <v>9</v>
      </c>
      <c r="X197" s="32">
        <v>0</v>
      </c>
      <c r="Y197" s="32">
        <v>0</v>
      </c>
      <c r="Z197" s="32">
        <v>4</v>
      </c>
      <c r="AA197" s="32">
        <v>2</v>
      </c>
      <c r="AB197" s="32">
        <v>0</v>
      </c>
      <c r="AC197" s="32">
        <v>0</v>
      </c>
      <c r="AD197" s="32">
        <v>0</v>
      </c>
      <c r="AE197" s="32">
        <v>0</v>
      </c>
      <c r="AF197" s="32">
        <v>6</v>
      </c>
      <c r="AG197" s="32">
        <v>0</v>
      </c>
      <c r="AH197" s="32">
        <v>0</v>
      </c>
      <c r="AI197" s="32">
        <v>0</v>
      </c>
      <c r="AJ197" s="32">
        <v>0</v>
      </c>
      <c r="AK197" s="32">
        <v>0</v>
      </c>
      <c r="AL197" s="32">
        <v>0</v>
      </c>
      <c r="AM197" s="32">
        <v>0</v>
      </c>
      <c r="AN197" s="32">
        <v>31</v>
      </c>
      <c r="AO197" s="32">
        <v>0</v>
      </c>
      <c r="AP197" s="32">
        <v>0</v>
      </c>
      <c r="AQ197" s="32">
        <v>0</v>
      </c>
      <c r="AR197" s="32">
        <v>0</v>
      </c>
      <c r="AS197" s="32">
        <v>0.7</v>
      </c>
      <c r="AT197" s="32">
        <v>0</v>
      </c>
      <c r="AU197" s="32">
        <v>14</v>
      </c>
      <c r="AV197" s="32">
        <v>5.7</v>
      </c>
      <c r="AW197" s="32">
        <v>0</v>
      </c>
      <c r="AX197" s="32">
        <v>0</v>
      </c>
      <c r="AY197" s="32">
        <v>2.4</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CH197" s="38" t="s">
        <v>237</v>
      </c>
      <c r="CI197" s="38" t="s">
        <v>558</v>
      </c>
      <c r="CJ197" s="38">
        <v>88</v>
      </c>
    </row>
    <row r="198" spans="1:88" s="1" customFormat="1" hidden="1">
      <c r="A198" s="41" t="s">
        <v>235</v>
      </c>
      <c r="B198" s="32">
        <v>13</v>
      </c>
      <c r="C198" s="32">
        <v>2</v>
      </c>
      <c r="D198" s="32"/>
      <c r="E198" s="32"/>
      <c r="F198" s="32"/>
      <c r="G198" s="32">
        <v>8</v>
      </c>
      <c r="H198" s="32"/>
      <c r="I198" s="32"/>
      <c r="J198" s="32"/>
      <c r="K198" s="32"/>
      <c r="L198" s="32">
        <v>42</v>
      </c>
      <c r="M198" s="32">
        <v>59</v>
      </c>
      <c r="N198" s="32"/>
      <c r="O198" s="32">
        <v>76</v>
      </c>
      <c r="P198" s="32"/>
      <c r="Q198" s="32">
        <v>6</v>
      </c>
      <c r="R198" s="32">
        <v>32</v>
      </c>
      <c r="S198" s="32"/>
      <c r="T198" s="32"/>
      <c r="U198" s="32"/>
      <c r="V198" s="32">
        <v>41</v>
      </c>
      <c r="W198" s="32">
        <v>97</v>
      </c>
      <c r="X198" s="32"/>
      <c r="Y198" s="32"/>
      <c r="Z198" s="32"/>
      <c r="AA198" s="32">
        <v>13</v>
      </c>
      <c r="AB198" s="32">
        <v>1.21</v>
      </c>
      <c r="AC198" s="32"/>
      <c r="AD198" s="32"/>
      <c r="AE198" s="32"/>
      <c r="AF198" s="32">
        <v>8</v>
      </c>
      <c r="AG198" s="32"/>
      <c r="AH198" s="32"/>
      <c r="AI198" s="32"/>
      <c r="AJ198" s="32"/>
      <c r="AK198" s="32">
        <v>42</v>
      </c>
      <c r="AL198" s="32">
        <v>31.62</v>
      </c>
      <c r="AM198" s="32"/>
      <c r="AN198" s="32">
        <v>19.89</v>
      </c>
      <c r="AO198" s="32"/>
      <c r="AP198" s="32">
        <v>6</v>
      </c>
      <c r="AQ198" s="32">
        <v>14.61</v>
      </c>
      <c r="AR198" s="32"/>
      <c r="AS198" s="32"/>
      <c r="AT198" s="32"/>
      <c r="AU198" s="32">
        <v>41</v>
      </c>
      <c r="AV198" s="32">
        <v>51.88</v>
      </c>
      <c r="AW198" s="32"/>
      <c r="AX198" s="32"/>
      <c r="AY198" s="32"/>
      <c r="AZ198" s="32">
        <v>1</v>
      </c>
      <c r="BA198" s="32"/>
      <c r="BB198" s="32"/>
      <c r="BC198" s="32"/>
      <c r="BD198" s="32"/>
      <c r="BE198" s="32">
        <v>2</v>
      </c>
      <c r="BF198" s="32">
        <v>1</v>
      </c>
      <c r="BG198" s="32">
        <v>1</v>
      </c>
      <c r="BH198" s="32"/>
      <c r="BI198" s="32"/>
      <c r="BJ198" s="32">
        <v>0.4</v>
      </c>
      <c r="BK198" s="32"/>
      <c r="BL198" s="32"/>
      <c r="BM198" s="32"/>
      <c r="BN198" s="32"/>
      <c r="BO198" s="32">
        <v>1.2</v>
      </c>
      <c r="BP198" s="32">
        <v>0.4</v>
      </c>
      <c r="BQ198" s="32">
        <v>0.4</v>
      </c>
      <c r="BR198" s="32"/>
      <c r="BS198" s="32"/>
      <c r="CH198" s="38" t="s">
        <v>238</v>
      </c>
      <c r="CI198" s="38" t="s">
        <v>498</v>
      </c>
      <c r="CJ198" s="38">
        <v>367</v>
      </c>
    </row>
    <row r="199" spans="1:88" s="1" customFormat="1" hidden="1">
      <c r="A199" s="41" t="s">
        <v>236</v>
      </c>
      <c r="B199" s="32">
        <v>53</v>
      </c>
      <c r="C199" s="32">
        <v>4</v>
      </c>
      <c r="D199" s="32">
        <v>0</v>
      </c>
      <c r="E199" s="32">
        <v>0</v>
      </c>
      <c r="F199" s="32">
        <v>0</v>
      </c>
      <c r="G199" s="32">
        <v>101</v>
      </c>
      <c r="H199" s="32">
        <v>26</v>
      </c>
      <c r="I199" s="32">
        <v>0</v>
      </c>
      <c r="J199" s="32">
        <v>0</v>
      </c>
      <c r="K199" s="32">
        <v>0</v>
      </c>
      <c r="L199" s="32">
        <v>121</v>
      </c>
      <c r="M199" s="32">
        <v>52</v>
      </c>
      <c r="N199" s="32">
        <v>0</v>
      </c>
      <c r="O199" s="32">
        <v>119</v>
      </c>
      <c r="P199" s="32">
        <v>0</v>
      </c>
      <c r="Q199" s="32">
        <v>70</v>
      </c>
      <c r="R199" s="32">
        <v>9</v>
      </c>
      <c r="S199" s="32">
        <v>0</v>
      </c>
      <c r="T199" s="32">
        <v>88</v>
      </c>
      <c r="U199" s="32">
        <v>56</v>
      </c>
      <c r="V199" s="32">
        <v>170</v>
      </c>
      <c r="W199" s="32">
        <v>24</v>
      </c>
      <c r="X199" s="32">
        <v>0</v>
      </c>
      <c r="Y199" s="32">
        <v>115</v>
      </c>
      <c r="Z199" s="32">
        <v>62</v>
      </c>
      <c r="AA199" s="32">
        <v>53</v>
      </c>
      <c r="AB199" s="32">
        <v>2.73</v>
      </c>
      <c r="AC199" s="32">
        <v>0</v>
      </c>
      <c r="AD199" s="32">
        <v>0</v>
      </c>
      <c r="AE199" s="32">
        <v>0</v>
      </c>
      <c r="AF199" s="32">
        <v>101</v>
      </c>
      <c r="AG199" s="32">
        <v>19.02</v>
      </c>
      <c r="AH199" s="32">
        <v>0</v>
      </c>
      <c r="AI199" s="32">
        <v>0</v>
      </c>
      <c r="AJ199" s="32">
        <v>0</v>
      </c>
      <c r="AK199" s="32">
        <v>121</v>
      </c>
      <c r="AL199" s="32">
        <v>30.14</v>
      </c>
      <c r="AM199" s="32">
        <v>0</v>
      </c>
      <c r="AN199" s="32">
        <v>28.32</v>
      </c>
      <c r="AO199" s="32">
        <v>0</v>
      </c>
      <c r="AP199" s="32">
        <v>70</v>
      </c>
      <c r="AQ199" s="32">
        <v>5.69</v>
      </c>
      <c r="AR199" s="32">
        <v>0</v>
      </c>
      <c r="AS199" s="32">
        <v>8.07</v>
      </c>
      <c r="AT199" s="32">
        <v>39.15</v>
      </c>
      <c r="AU199" s="32">
        <v>170</v>
      </c>
      <c r="AV199" s="32">
        <v>17.84</v>
      </c>
      <c r="AW199" s="32">
        <v>0</v>
      </c>
      <c r="AX199" s="32">
        <v>8.4</v>
      </c>
      <c r="AY199" s="32">
        <v>40.25</v>
      </c>
      <c r="AZ199" s="32">
        <v>0</v>
      </c>
      <c r="BA199" s="32">
        <v>0</v>
      </c>
      <c r="BB199" s="32">
        <v>0</v>
      </c>
      <c r="BC199" s="32">
        <v>0</v>
      </c>
      <c r="BD199" s="32">
        <v>1</v>
      </c>
      <c r="BE199" s="32">
        <v>0</v>
      </c>
      <c r="BF199" s="32">
        <v>6</v>
      </c>
      <c r="BG199" s="32">
        <v>6</v>
      </c>
      <c r="BH199" s="32">
        <v>12</v>
      </c>
      <c r="BI199" s="32">
        <v>15</v>
      </c>
      <c r="BJ199" s="32">
        <v>0</v>
      </c>
      <c r="BK199" s="32">
        <v>0</v>
      </c>
      <c r="BL199" s="32">
        <v>0</v>
      </c>
      <c r="BM199" s="32">
        <v>0</v>
      </c>
      <c r="BN199" s="32">
        <v>1</v>
      </c>
      <c r="BO199" s="32">
        <v>0</v>
      </c>
      <c r="BP199" s="32">
        <v>4.0999999999999996</v>
      </c>
      <c r="BQ199" s="32">
        <v>3.9</v>
      </c>
      <c r="BR199" s="32">
        <v>8.8000000000000007</v>
      </c>
      <c r="BS199" s="32">
        <v>11</v>
      </c>
      <c r="CH199" s="38" t="s">
        <v>239</v>
      </c>
      <c r="CI199" s="38" t="s">
        <v>498</v>
      </c>
      <c r="CJ199" s="38"/>
    </row>
    <row r="200" spans="1:88" s="1" customFormat="1" hidden="1">
      <c r="A200" s="41" t="s">
        <v>237</v>
      </c>
      <c r="B200" s="32">
        <v>23</v>
      </c>
      <c r="C200" s="32">
        <v>0</v>
      </c>
      <c r="D200" s="32">
        <v>0</v>
      </c>
      <c r="E200" s="32">
        <v>0</v>
      </c>
      <c r="F200" s="32">
        <v>0</v>
      </c>
      <c r="G200" s="32">
        <v>24</v>
      </c>
      <c r="H200" s="32">
        <v>0</v>
      </c>
      <c r="I200" s="32">
        <v>0</v>
      </c>
      <c r="J200" s="32">
        <v>0</v>
      </c>
      <c r="K200" s="32">
        <v>0</v>
      </c>
      <c r="L200" s="32">
        <v>126</v>
      </c>
      <c r="M200" s="32">
        <v>83</v>
      </c>
      <c r="N200" s="32">
        <v>0</v>
      </c>
      <c r="O200" s="32">
        <v>53</v>
      </c>
      <c r="P200" s="32">
        <v>0</v>
      </c>
      <c r="Q200" s="32">
        <v>44</v>
      </c>
      <c r="R200" s="32">
        <v>30</v>
      </c>
      <c r="S200" s="32">
        <v>0</v>
      </c>
      <c r="T200" s="32">
        <v>0</v>
      </c>
      <c r="U200" s="32">
        <v>0</v>
      </c>
      <c r="V200" s="32">
        <v>122</v>
      </c>
      <c r="W200" s="32">
        <v>109</v>
      </c>
      <c r="X200" s="32">
        <v>54</v>
      </c>
      <c r="Y200" s="32">
        <v>45</v>
      </c>
      <c r="Z200" s="32">
        <v>0</v>
      </c>
      <c r="AA200" s="32">
        <v>23</v>
      </c>
      <c r="AB200" s="32">
        <v>0.59460000000000002</v>
      </c>
      <c r="AC200" s="32">
        <v>0</v>
      </c>
      <c r="AD200" s="32">
        <v>0</v>
      </c>
      <c r="AE200" s="32">
        <v>0</v>
      </c>
      <c r="AF200" s="32">
        <v>24</v>
      </c>
      <c r="AG200" s="32">
        <v>0</v>
      </c>
      <c r="AH200" s="32">
        <v>0</v>
      </c>
      <c r="AI200" s="32">
        <v>0</v>
      </c>
      <c r="AJ200" s="32">
        <v>0</v>
      </c>
      <c r="AK200" s="32">
        <v>126</v>
      </c>
      <c r="AL200" s="32">
        <v>49.502299999999998</v>
      </c>
      <c r="AM200" s="32">
        <v>0</v>
      </c>
      <c r="AN200" s="32">
        <v>0</v>
      </c>
      <c r="AO200" s="32">
        <v>0</v>
      </c>
      <c r="AP200" s="32">
        <v>44</v>
      </c>
      <c r="AQ200" s="32">
        <v>17.865400000000001</v>
      </c>
      <c r="AR200" s="32">
        <v>0</v>
      </c>
      <c r="AS200" s="32">
        <v>0</v>
      </c>
      <c r="AT200" s="32">
        <v>0</v>
      </c>
      <c r="AU200" s="32">
        <v>122.08110000000001</v>
      </c>
      <c r="AV200" s="32">
        <v>68.250600000000006</v>
      </c>
      <c r="AW200" s="32">
        <v>22.5564</v>
      </c>
      <c r="AX200" s="32">
        <v>0</v>
      </c>
      <c r="AY200" s="32">
        <v>0</v>
      </c>
      <c r="AZ200" s="32"/>
      <c r="BA200" s="32"/>
      <c r="BB200" s="32"/>
      <c r="BC200" s="32"/>
      <c r="BD200" s="32"/>
      <c r="BE200" s="32"/>
      <c r="BF200" s="32"/>
      <c r="BG200" s="32"/>
      <c r="BH200" s="32"/>
      <c r="BI200" s="32"/>
      <c r="BJ200" s="32"/>
      <c r="BK200" s="32"/>
      <c r="BL200" s="32"/>
      <c r="BM200" s="32"/>
      <c r="BN200" s="32"/>
      <c r="BO200" s="32"/>
      <c r="BP200" s="32"/>
      <c r="BQ200" s="32"/>
      <c r="BR200" s="32"/>
      <c r="BS200" s="32"/>
      <c r="CH200" s="38" t="s">
        <v>240</v>
      </c>
      <c r="CI200" s="38" t="s">
        <v>559</v>
      </c>
      <c r="CJ200" s="38">
        <v>0</v>
      </c>
    </row>
    <row r="201" spans="1:88" s="1" customFormat="1" hidden="1">
      <c r="A201" s="41" t="s">
        <v>238</v>
      </c>
      <c r="B201" s="32">
        <v>49</v>
      </c>
      <c r="C201" s="32">
        <v>6</v>
      </c>
      <c r="D201" s="32">
        <v>0</v>
      </c>
      <c r="E201" s="32">
        <v>0</v>
      </c>
      <c r="F201" s="32">
        <v>1</v>
      </c>
      <c r="G201" s="32">
        <v>42</v>
      </c>
      <c r="H201" s="32">
        <v>1</v>
      </c>
      <c r="I201" s="32">
        <v>0</v>
      </c>
      <c r="J201" s="32">
        <v>0</v>
      </c>
      <c r="K201" s="32">
        <v>0</v>
      </c>
      <c r="L201" s="32">
        <v>107</v>
      </c>
      <c r="M201" s="32">
        <v>43</v>
      </c>
      <c r="N201" s="32">
        <v>37</v>
      </c>
      <c r="O201" s="32">
        <v>30</v>
      </c>
      <c r="P201" s="32">
        <v>0</v>
      </c>
      <c r="Q201" s="32">
        <v>18</v>
      </c>
      <c r="R201" s="32">
        <v>2</v>
      </c>
      <c r="S201" s="32">
        <v>0</v>
      </c>
      <c r="T201" s="32">
        <v>7</v>
      </c>
      <c r="U201" s="32">
        <v>37</v>
      </c>
      <c r="V201" s="32">
        <v>166</v>
      </c>
      <c r="W201" s="32">
        <v>72</v>
      </c>
      <c r="X201" s="32">
        <v>0</v>
      </c>
      <c r="Y201" s="32">
        <v>0</v>
      </c>
      <c r="Z201" s="32">
        <v>32</v>
      </c>
      <c r="AA201" s="32">
        <v>49</v>
      </c>
      <c r="AB201" s="32">
        <v>1.69</v>
      </c>
      <c r="AC201" s="32">
        <v>0</v>
      </c>
      <c r="AD201" s="32">
        <v>0</v>
      </c>
      <c r="AE201" s="32">
        <v>0.41799999999999998</v>
      </c>
      <c r="AF201" s="32">
        <v>42</v>
      </c>
      <c r="AG201" s="32">
        <v>0.89</v>
      </c>
      <c r="AH201" s="32">
        <v>0</v>
      </c>
      <c r="AI201" s="32">
        <v>0</v>
      </c>
      <c r="AJ201" s="32">
        <v>0</v>
      </c>
      <c r="AK201" s="32">
        <v>107</v>
      </c>
      <c r="AL201" s="32">
        <v>24.97</v>
      </c>
      <c r="AM201" s="32">
        <v>13.89</v>
      </c>
      <c r="AN201" s="32">
        <v>1.95</v>
      </c>
      <c r="AO201" s="32">
        <v>0</v>
      </c>
      <c r="AP201" s="32">
        <v>18</v>
      </c>
      <c r="AQ201" s="32">
        <v>10.65</v>
      </c>
      <c r="AR201" s="32">
        <v>0</v>
      </c>
      <c r="AS201" s="32">
        <v>0.189</v>
      </c>
      <c r="AT201" s="32">
        <v>0.189</v>
      </c>
      <c r="AU201" s="32">
        <v>166</v>
      </c>
      <c r="AV201" s="32">
        <v>26.41</v>
      </c>
      <c r="AW201" s="32">
        <v>0</v>
      </c>
      <c r="AX201" s="32">
        <v>0</v>
      </c>
      <c r="AY201" s="32">
        <v>21.29</v>
      </c>
      <c r="AZ201" s="32"/>
      <c r="BA201" s="32"/>
      <c r="BB201" s="32"/>
      <c r="BC201" s="32"/>
      <c r="BD201" s="32"/>
      <c r="BE201" s="32"/>
      <c r="BF201" s="32"/>
      <c r="BG201" s="32"/>
      <c r="BH201" s="32"/>
      <c r="BI201" s="32"/>
      <c r="BJ201" s="32"/>
      <c r="BK201" s="32"/>
      <c r="BL201" s="32"/>
      <c r="BM201" s="32"/>
      <c r="BN201" s="32"/>
      <c r="BO201" s="32"/>
      <c r="BP201" s="32"/>
      <c r="BQ201" s="32"/>
      <c r="BR201" s="32"/>
      <c r="BS201" s="32"/>
      <c r="CH201" s="38" t="s">
        <v>241</v>
      </c>
      <c r="CI201" s="38" t="s">
        <v>559</v>
      </c>
      <c r="CJ201" s="38">
        <v>0</v>
      </c>
    </row>
    <row r="202" spans="1:88" s="1" customFormat="1" hidden="1">
      <c r="A202" s="41" t="s">
        <v>239</v>
      </c>
      <c r="B202" s="32">
        <v>80</v>
      </c>
      <c r="C202" s="32">
        <v>4</v>
      </c>
      <c r="D202" s="32">
        <v>0</v>
      </c>
      <c r="E202" s="32">
        <v>0</v>
      </c>
      <c r="F202" s="32">
        <v>0</v>
      </c>
      <c r="G202" s="32">
        <v>40</v>
      </c>
      <c r="H202" s="32">
        <v>0</v>
      </c>
      <c r="I202" s="32">
        <v>0</v>
      </c>
      <c r="J202" s="32">
        <v>0</v>
      </c>
      <c r="K202" s="32">
        <v>0</v>
      </c>
      <c r="L202" s="32">
        <v>226</v>
      </c>
      <c r="M202" s="32">
        <v>96</v>
      </c>
      <c r="N202" s="32">
        <v>34</v>
      </c>
      <c r="O202" s="32">
        <v>165</v>
      </c>
      <c r="P202" s="32">
        <v>4</v>
      </c>
      <c r="Q202" s="32">
        <v>30</v>
      </c>
      <c r="R202" s="32">
        <v>6</v>
      </c>
      <c r="S202" s="32">
        <v>0</v>
      </c>
      <c r="T202" s="32">
        <v>0</v>
      </c>
      <c r="U202" s="32">
        <v>0</v>
      </c>
      <c r="V202" s="32">
        <v>95</v>
      </c>
      <c r="W202" s="32">
        <v>32</v>
      </c>
      <c r="X202" s="32">
        <v>0</v>
      </c>
      <c r="Y202" s="32">
        <v>0</v>
      </c>
      <c r="Z202" s="32">
        <v>2</v>
      </c>
      <c r="AA202" s="32">
        <v>80</v>
      </c>
      <c r="AB202" s="32">
        <v>2.98</v>
      </c>
      <c r="AC202" s="32">
        <v>0</v>
      </c>
      <c r="AD202" s="32">
        <v>0</v>
      </c>
      <c r="AE202" s="32">
        <v>0</v>
      </c>
      <c r="AF202" s="32">
        <v>40</v>
      </c>
      <c r="AG202" s="32">
        <v>0</v>
      </c>
      <c r="AH202" s="32">
        <v>0</v>
      </c>
      <c r="AI202" s="32">
        <v>0</v>
      </c>
      <c r="AJ202" s="32">
        <v>0</v>
      </c>
      <c r="AK202" s="32">
        <v>226</v>
      </c>
      <c r="AL202" s="32">
        <v>54.65</v>
      </c>
      <c r="AM202" s="32">
        <v>16.84</v>
      </c>
      <c r="AN202" s="32">
        <v>6.35</v>
      </c>
      <c r="AO202" s="32">
        <v>1.72</v>
      </c>
      <c r="AP202" s="32">
        <v>30</v>
      </c>
      <c r="AQ202" s="32">
        <v>2.9</v>
      </c>
      <c r="AR202" s="32">
        <v>0</v>
      </c>
      <c r="AS202" s="32">
        <v>0</v>
      </c>
      <c r="AT202" s="32">
        <v>0</v>
      </c>
      <c r="AU202" s="32">
        <v>95</v>
      </c>
      <c r="AV202" s="32">
        <v>17.72</v>
      </c>
      <c r="AW202" s="32">
        <v>0</v>
      </c>
      <c r="AX202" s="32">
        <v>0</v>
      </c>
      <c r="AY202" s="32">
        <v>1.4</v>
      </c>
      <c r="AZ202" s="32"/>
      <c r="BA202" s="32"/>
      <c r="BB202" s="32"/>
      <c r="BC202" s="32"/>
      <c r="BD202" s="32"/>
      <c r="BE202" s="32"/>
      <c r="BF202" s="32"/>
      <c r="BG202" s="32"/>
      <c r="BH202" s="32"/>
      <c r="BI202" s="32"/>
      <c r="BJ202" s="32"/>
      <c r="BK202" s="32"/>
      <c r="BL202" s="32"/>
      <c r="BM202" s="32"/>
      <c r="BN202" s="32"/>
      <c r="BO202" s="32"/>
      <c r="BP202" s="32"/>
      <c r="BQ202" s="32"/>
      <c r="BR202" s="32"/>
      <c r="BS202" s="32"/>
      <c r="CH202" s="38" t="s">
        <v>242</v>
      </c>
      <c r="CI202" s="38" t="s">
        <v>519</v>
      </c>
      <c r="CJ202" s="38"/>
    </row>
    <row r="203" spans="1:88" s="1" customFormat="1" hidden="1">
      <c r="A203" s="41" t="s">
        <v>240</v>
      </c>
      <c r="B203" s="32">
        <v>0</v>
      </c>
      <c r="C203" s="32">
        <v>0</v>
      </c>
      <c r="D203" s="32">
        <v>0</v>
      </c>
      <c r="E203" s="32">
        <v>0</v>
      </c>
      <c r="F203" s="32">
        <v>0</v>
      </c>
      <c r="G203" s="32">
        <v>0</v>
      </c>
      <c r="H203" s="32">
        <v>0</v>
      </c>
      <c r="I203" s="32">
        <v>0</v>
      </c>
      <c r="J203" s="32">
        <v>0</v>
      </c>
      <c r="K203" s="32">
        <v>0</v>
      </c>
      <c r="L203" s="32">
        <v>0</v>
      </c>
      <c r="M203" s="32">
        <v>2</v>
      </c>
      <c r="N203" s="32">
        <v>4</v>
      </c>
      <c r="O203" s="32"/>
      <c r="P203" s="32"/>
      <c r="Q203" s="32"/>
      <c r="R203" s="32"/>
      <c r="S203" s="32"/>
      <c r="T203" s="32"/>
      <c r="U203" s="32"/>
      <c r="V203" s="32">
        <v>2</v>
      </c>
      <c r="W203" s="32">
        <v>1</v>
      </c>
      <c r="X203" s="32"/>
      <c r="Y203" s="32"/>
      <c r="Z203" s="32">
        <v>4</v>
      </c>
      <c r="AA203" s="32"/>
      <c r="AB203" s="32"/>
      <c r="AC203" s="32"/>
      <c r="AD203" s="32"/>
      <c r="AE203" s="32"/>
      <c r="AF203" s="32"/>
      <c r="AG203" s="32"/>
      <c r="AH203" s="32"/>
      <c r="AI203" s="32"/>
      <c r="AJ203" s="32"/>
      <c r="AK203" s="32"/>
      <c r="AL203" s="32">
        <v>0.8</v>
      </c>
      <c r="AM203" s="32"/>
      <c r="AN203" s="32"/>
      <c r="AO203" s="32"/>
      <c r="AP203" s="32"/>
      <c r="AQ203" s="32"/>
      <c r="AR203" s="32"/>
      <c r="AS203" s="32"/>
      <c r="AT203" s="32"/>
      <c r="AU203" s="32">
        <v>2</v>
      </c>
      <c r="AV203" s="32">
        <v>0.6</v>
      </c>
      <c r="AW203" s="32"/>
      <c r="AX203" s="32"/>
      <c r="AY203" s="32"/>
      <c r="AZ203" s="32">
        <v>0</v>
      </c>
      <c r="BA203" s="32">
        <v>0</v>
      </c>
      <c r="BB203" s="32">
        <v>0</v>
      </c>
      <c r="BC203" s="32">
        <v>0</v>
      </c>
      <c r="BD203" s="32">
        <v>0</v>
      </c>
      <c r="BE203" s="32">
        <v>0</v>
      </c>
      <c r="BF203" s="32">
        <v>0</v>
      </c>
      <c r="BG203" s="32">
        <v>0</v>
      </c>
      <c r="BH203" s="32">
        <v>0</v>
      </c>
      <c r="BI203" s="32">
        <v>0</v>
      </c>
      <c r="BJ203" s="32">
        <v>0</v>
      </c>
      <c r="BK203" s="32">
        <v>0</v>
      </c>
      <c r="BL203" s="32">
        <v>0</v>
      </c>
      <c r="BM203" s="32">
        <v>0</v>
      </c>
      <c r="BN203" s="32">
        <v>0</v>
      </c>
      <c r="BO203" s="32">
        <v>0</v>
      </c>
      <c r="BP203" s="32">
        <v>0</v>
      </c>
      <c r="BQ203" s="32">
        <v>0</v>
      </c>
      <c r="BR203" s="32">
        <v>0</v>
      </c>
      <c r="BS203" s="32">
        <v>0</v>
      </c>
      <c r="CH203" s="38" t="s">
        <v>243</v>
      </c>
      <c r="CI203" s="38" t="s">
        <v>498</v>
      </c>
      <c r="CJ203" s="38"/>
    </row>
    <row r="204" spans="1:88" s="1" customFormat="1" hidden="1">
      <c r="A204" s="41" t="s">
        <v>241</v>
      </c>
      <c r="B204" s="32">
        <v>17</v>
      </c>
      <c r="C204" s="32">
        <v>2</v>
      </c>
      <c r="D204" s="32">
        <v>0</v>
      </c>
      <c r="E204" s="32">
        <v>0</v>
      </c>
      <c r="F204" s="32">
        <v>0</v>
      </c>
      <c r="G204" s="32">
        <v>8</v>
      </c>
      <c r="H204" s="32">
        <v>13</v>
      </c>
      <c r="I204" s="32">
        <v>0</v>
      </c>
      <c r="J204" s="32">
        <v>0</v>
      </c>
      <c r="K204" s="32">
        <v>0</v>
      </c>
      <c r="L204" s="32">
        <v>2</v>
      </c>
      <c r="M204" s="32">
        <v>7</v>
      </c>
      <c r="N204" s="32">
        <v>365</v>
      </c>
      <c r="O204" s="32">
        <v>0</v>
      </c>
      <c r="P204" s="32">
        <v>0</v>
      </c>
      <c r="Q204" s="32">
        <v>0</v>
      </c>
      <c r="R204" s="32">
        <v>0</v>
      </c>
      <c r="S204" s="32">
        <v>0</v>
      </c>
      <c r="T204" s="32">
        <v>0</v>
      </c>
      <c r="U204" s="32">
        <v>0</v>
      </c>
      <c r="V204" s="32">
        <v>52</v>
      </c>
      <c r="W204" s="32">
        <v>26</v>
      </c>
      <c r="X204" s="32">
        <v>0</v>
      </c>
      <c r="Y204" s="32">
        <v>0</v>
      </c>
      <c r="Z204" s="32">
        <v>0</v>
      </c>
      <c r="AA204" s="32">
        <v>17</v>
      </c>
      <c r="AB204" s="32">
        <v>1.4</v>
      </c>
      <c r="AC204" s="32"/>
      <c r="AD204" s="32"/>
      <c r="AE204" s="32"/>
      <c r="AF204" s="32">
        <v>8</v>
      </c>
      <c r="AG204" s="32">
        <v>7.2</v>
      </c>
      <c r="AH204" s="32"/>
      <c r="AI204" s="32"/>
      <c r="AJ204" s="32"/>
      <c r="AK204" s="32">
        <v>2</v>
      </c>
      <c r="AL204" s="32">
        <v>5.9</v>
      </c>
      <c r="AM204" s="32"/>
      <c r="AN204" s="32"/>
      <c r="AO204" s="32"/>
      <c r="AP204" s="32">
        <v>0</v>
      </c>
      <c r="AQ204" s="32">
        <v>0</v>
      </c>
      <c r="AR204" s="32"/>
      <c r="AS204" s="32"/>
      <c r="AT204" s="32"/>
      <c r="AU204" s="32">
        <v>52</v>
      </c>
      <c r="AV204" s="32">
        <v>12.5</v>
      </c>
      <c r="AW204" s="32"/>
      <c r="AX204" s="32"/>
      <c r="AY204" s="32"/>
      <c r="AZ204" s="32">
        <v>0</v>
      </c>
      <c r="BA204" s="32">
        <v>0</v>
      </c>
      <c r="BB204" s="32">
        <v>1</v>
      </c>
      <c r="BC204" s="32">
        <v>2</v>
      </c>
      <c r="BD204" s="32">
        <v>0</v>
      </c>
      <c r="BE204" s="32">
        <v>0</v>
      </c>
      <c r="BF204" s="32">
        <v>0</v>
      </c>
      <c r="BG204" s="32">
        <v>0</v>
      </c>
      <c r="BH204" s="32">
        <v>2</v>
      </c>
      <c r="BI204" s="32">
        <v>4</v>
      </c>
      <c r="BJ204" s="32">
        <v>0</v>
      </c>
      <c r="BK204" s="32">
        <v>0</v>
      </c>
      <c r="BL204" s="32">
        <v>0.6</v>
      </c>
      <c r="BM204" s="32">
        <v>1.2</v>
      </c>
      <c r="BN204" s="32">
        <v>0</v>
      </c>
      <c r="BO204" s="32">
        <v>0</v>
      </c>
      <c r="BP204" s="32">
        <v>0</v>
      </c>
      <c r="BQ204" s="32">
        <v>0</v>
      </c>
      <c r="BR204" s="32">
        <v>2</v>
      </c>
      <c r="BS204" s="32">
        <v>3.8</v>
      </c>
      <c r="CH204" s="38" t="s">
        <v>244</v>
      </c>
      <c r="CI204" s="38" t="s">
        <v>498</v>
      </c>
      <c r="CJ204" s="38"/>
    </row>
    <row r="205" spans="1:88" s="1" customFormat="1" hidden="1">
      <c r="A205" s="41" t="s">
        <v>242</v>
      </c>
      <c r="B205" s="32">
        <v>28</v>
      </c>
      <c r="C205" s="32">
        <v>2</v>
      </c>
      <c r="D205" s="32">
        <v>0</v>
      </c>
      <c r="E205" s="32">
        <v>0</v>
      </c>
      <c r="F205" s="32">
        <v>0</v>
      </c>
      <c r="G205" s="32">
        <v>20</v>
      </c>
      <c r="H205" s="32">
        <v>2</v>
      </c>
      <c r="I205" s="32">
        <v>0</v>
      </c>
      <c r="J205" s="32">
        <v>0</v>
      </c>
      <c r="K205" s="32">
        <v>0</v>
      </c>
      <c r="L205" s="32">
        <v>114</v>
      </c>
      <c r="M205" s="32">
        <v>20</v>
      </c>
      <c r="N205" s="32">
        <v>0</v>
      </c>
      <c r="O205" s="32">
        <v>29</v>
      </c>
      <c r="P205" s="32">
        <v>0</v>
      </c>
      <c r="Q205" s="32">
        <v>2</v>
      </c>
      <c r="R205" s="32">
        <v>0</v>
      </c>
      <c r="S205" s="32">
        <v>0</v>
      </c>
      <c r="T205" s="32">
        <v>0</v>
      </c>
      <c r="U205" s="32">
        <v>0</v>
      </c>
      <c r="V205" s="32">
        <v>115</v>
      </c>
      <c r="W205" s="32">
        <v>43</v>
      </c>
      <c r="X205" s="32">
        <v>49</v>
      </c>
      <c r="Y205" s="32">
        <v>0</v>
      </c>
      <c r="Z205" s="32">
        <v>36</v>
      </c>
      <c r="AA205" s="32">
        <v>27</v>
      </c>
      <c r="AB205" s="32">
        <v>1.825</v>
      </c>
      <c r="AC205" s="32">
        <v>0</v>
      </c>
      <c r="AD205" s="32">
        <v>0</v>
      </c>
      <c r="AE205" s="32">
        <v>0</v>
      </c>
      <c r="AF205" s="32">
        <v>20</v>
      </c>
      <c r="AG205" s="32">
        <v>1.375</v>
      </c>
      <c r="AH205" s="32">
        <v>0</v>
      </c>
      <c r="AI205" s="32">
        <v>0</v>
      </c>
      <c r="AJ205" s="32">
        <v>0</v>
      </c>
      <c r="AK205" s="32">
        <v>114</v>
      </c>
      <c r="AL205" s="32">
        <v>11.597</v>
      </c>
      <c r="AM205" s="32">
        <v>0</v>
      </c>
      <c r="AN205" s="32">
        <v>1.6379999999999999</v>
      </c>
      <c r="AO205" s="32">
        <v>0</v>
      </c>
      <c r="AP205" s="32">
        <v>2</v>
      </c>
      <c r="AQ205" s="32">
        <v>0</v>
      </c>
      <c r="AR205" s="32">
        <v>0</v>
      </c>
      <c r="AS205" s="32">
        <v>0</v>
      </c>
      <c r="AT205" s="32">
        <v>0</v>
      </c>
      <c r="AU205" s="32">
        <v>115</v>
      </c>
      <c r="AV205" s="32">
        <v>25.873999999999999</v>
      </c>
      <c r="AW205" s="32">
        <v>25.395</v>
      </c>
      <c r="AX205" s="32">
        <v>0</v>
      </c>
      <c r="AY205" s="32">
        <v>18.373000000000001</v>
      </c>
      <c r="AZ205" s="32">
        <v>1</v>
      </c>
      <c r="BA205" s="32">
        <v>2</v>
      </c>
      <c r="BB205" s="32">
        <v>0</v>
      </c>
      <c r="BC205" s="32">
        <v>0</v>
      </c>
      <c r="BD205" s="32">
        <v>0</v>
      </c>
      <c r="BE205" s="32">
        <v>31</v>
      </c>
      <c r="BF205" s="32">
        <v>0</v>
      </c>
      <c r="BG205" s="32">
        <v>2</v>
      </c>
      <c r="BH205" s="32">
        <v>0</v>
      </c>
      <c r="BI205" s="32">
        <v>30</v>
      </c>
      <c r="BJ205" s="32">
        <v>0.2</v>
      </c>
      <c r="BK205" s="32">
        <v>0.72</v>
      </c>
      <c r="BL205" s="32">
        <v>0</v>
      </c>
      <c r="BM205" s="32">
        <v>0</v>
      </c>
      <c r="BN205" s="32">
        <v>0</v>
      </c>
      <c r="BO205" s="32">
        <v>2.62</v>
      </c>
      <c r="BP205" s="32">
        <v>0</v>
      </c>
      <c r="BQ205" s="32">
        <v>0.18</v>
      </c>
      <c r="BR205" s="32">
        <v>0</v>
      </c>
      <c r="BS205" s="32">
        <v>2.73</v>
      </c>
      <c r="CH205" s="38" t="s">
        <v>245</v>
      </c>
      <c r="CI205" s="38" t="s">
        <v>519</v>
      </c>
      <c r="CJ205" s="38">
        <v>402</v>
      </c>
    </row>
    <row r="206" spans="1:88" s="1" customFormat="1" hidden="1">
      <c r="A206" s="41" t="s">
        <v>243</v>
      </c>
      <c r="B206" s="32" t="s">
        <v>93</v>
      </c>
      <c r="C206" s="32" t="s">
        <v>93</v>
      </c>
      <c r="D206" s="32" t="s">
        <v>93</v>
      </c>
      <c r="E206" s="32" t="s">
        <v>93</v>
      </c>
      <c r="F206" s="32" t="s">
        <v>93</v>
      </c>
      <c r="G206" s="32" t="s">
        <v>93</v>
      </c>
      <c r="H206" s="32" t="s">
        <v>93</v>
      </c>
      <c r="I206" s="32" t="s">
        <v>93</v>
      </c>
      <c r="J206" s="32" t="s">
        <v>93</v>
      </c>
      <c r="K206" s="32" t="s">
        <v>93</v>
      </c>
      <c r="L206" s="32" t="s">
        <v>93</v>
      </c>
      <c r="M206" s="32" t="s">
        <v>93</v>
      </c>
      <c r="N206" s="32" t="s">
        <v>93</v>
      </c>
      <c r="O206" s="32" t="s">
        <v>93</v>
      </c>
      <c r="P206" s="32" t="s">
        <v>93</v>
      </c>
      <c r="Q206" s="32" t="s">
        <v>93</v>
      </c>
      <c r="R206" s="32" t="s">
        <v>93</v>
      </c>
      <c r="S206" s="32" t="s">
        <v>93</v>
      </c>
      <c r="T206" s="32" t="s">
        <v>93</v>
      </c>
      <c r="U206" s="32" t="s">
        <v>93</v>
      </c>
      <c r="V206" s="32" t="s">
        <v>93</v>
      </c>
      <c r="W206" s="32" t="s">
        <v>93</v>
      </c>
      <c r="X206" s="32" t="s">
        <v>93</v>
      </c>
      <c r="Y206" s="32" t="s">
        <v>93</v>
      </c>
      <c r="Z206" s="32" t="s">
        <v>93</v>
      </c>
      <c r="AA206" s="32" t="s">
        <v>93</v>
      </c>
      <c r="AB206" s="32" t="s">
        <v>93</v>
      </c>
      <c r="AC206" s="32" t="s">
        <v>93</v>
      </c>
      <c r="AD206" s="32" t="s">
        <v>93</v>
      </c>
      <c r="AE206" s="32" t="s">
        <v>93</v>
      </c>
      <c r="AF206" s="32" t="s">
        <v>93</v>
      </c>
      <c r="AG206" s="32" t="s">
        <v>93</v>
      </c>
      <c r="AH206" s="32" t="s">
        <v>93</v>
      </c>
      <c r="AI206" s="32" t="s">
        <v>93</v>
      </c>
      <c r="AJ206" s="32" t="s">
        <v>93</v>
      </c>
      <c r="AK206" s="32" t="s">
        <v>93</v>
      </c>
      <c r="AL206" s="32" t="s">
        <v>93</v>
      </c>
      <c r="AM206" s="32" t="s">
        <v>93</v>
      </c>
      <c r="AN206" s="32" t="s">
        <v>93</v>
      </c>
      <c r="AO206" s="32" t="s">
        <v>93</v>
      </c>
      <c r="AP206" s="32" t="s">
        <v>93</v>
      </c>
      <c r="AQ206" s="32" t="s">
        <v>93</v>
      </c>
      <c r="AR206" s="32" t="s">
        <v>93</v>
      </c>
      <c r="AS206" s="32" t="s">
        <v>93</v>
      </c>
      <c r="AT206" s="32" t="s">
        <v>93</v>
      </c>
      <c r="AU206" s="32" t="s">
        <v>93</v>
      </c>
      <c r="AV206" s="32" t="s">
        <v>93</v>
      </c>
      <c r="AW206" s="32" t="s">
        <v>93</v>
      </c>
      <c r="AX206" s="32" t="s">
        <v>93</v>
      </c>
      <c r="AY206" s="32" t="s">
        <v>93</v>
      </c>
      <c r="AZ206" s="32" t="s">
        <v>93</v>
      </c>
      <c r="BA206" s="32" t="s">
        <v>93</v>
      </c>
      <c r="BB206" s="32" t="s">
        <v>93</v>
      </c>
      <c r="BC206" s="32" t="s">
        <v>93</v>
      </c>
      <c r="BD206" s="32" t="s">
        <v>93</v>
      </c>
      <c r="BE206" s="32" t="s">
        <v>93</v>
      </c>
      <c r="BF206" s="32" t="s">
        <v>93</v>
      </c>
      <c r="BG206" s="32" t="s">
        <v>93</v>
      </c>
      <c r="BH206" s="32" t="s">
        <v>93</v>
      </c>
      <c r="BI206" s="32" t="s">
        <v>93</v>
      </c>
      <c r="BJ206" s="32" t="s">
        <v>93</v>
      </c>
      <c r="BK206" s="32" t="s">
        <v>93</v>
      </c>
      <c r="BL206" s="32" t="s">
        <v>93</v>
      </c>
      <c r="BM206" s="32" t="s">
        <v>93</v>
      </c>
      <c r="BN206" s="32" t="s">
        <v>93</v>
      </c>
      <c r="BO206" s="32" t="s">
        <v>93</v>
      </c>
      <c r="BP206" s="32" t="s">
        <v>93</v>
      </c>
      <c r="BQ206" s="32" t="s">
        <v>93</v>
      </c>
      <c r="BR206" s="32" t="s">
        <v>93</v>
      </c>
      <c r="BS206" s="32"/>
      <c r="BT206" s="1" t="s">
        <v>94</v>
      </c>
      <c r="CH206" s="38" t="s">
        <v>246</v>
      </c>
      <c r="CI206" s="38" t="s">
        <v>498</v>
      </c>
      <c r="CJ206" s="38"/>
    </row>
    <row r="207" spans="1:88" s="1" customFormat="1" hidden="1">
      <c r="A207" s="41" t="s">
        <v>244</v>
      </c>
      <c r="B207" s="32">
        <v>16</v>
      </c>
      <c r="C207" s="32">
        <v>0</v>
      </c>
      <c r="D207" s="32">
        <v>0</v>
      </c>
      <c r="E207" s="32">
        <v>0</v>
      </c>
      <c r="F207" s="32">
        <v>0</v>
      </c>
      <c r="G207" s="32">
        <v>31</v>
      </c>
      <c r="H207" s="32">
        <v>2</v>
      </c>
      <c r="I207" s="32">
        <v>0</v>
      </c>
      <c r="J207" s="32">
        <v>0</v>
      </c>
      <c r="K207" s="32">
        <v>0</v>
      </c>
      <c r="L207" s="32">
        <v>36</v>
      </c>
      <c r="M207" s="32">
        <v>39</v>
      </c>
      <c r="N207" s="32">
        <v>0</v>
      </c>
      <c r="O207" s="32">
        <v>91</v>
      </c>
      <c r="P207" s="32">
        <v>0</v>
      </c>
      <c r="Q207" s="32">
        <v>9</v>
      </c>
      <c r="R207" s="32">
        <v>12</v>
      </c>
      <c r="S207" s="32">
        <v>0</v>
      </c>
      <c r="T207" s="32">
        <v>0</v>
      </c>
      <c r="U207" s="32">
        <v>0</v>
      </c>
      <c r="V207" s="32">
        <v>57</v>
      </c>
      <c r="W207" s="32">
        <v>27</v>
      </c>
      <c r="X207" s="32">
        <v>0</v>
      </c>
      <c r="Y207" s="32">
        <v>0</v>
      </c>
      <c r="Z207" s="32">
        <v>78</v>
      </c>
      <c r="AA207" s="32">
        <v>16</v>
      </c>
      <c r="AB207" s="32">
        <v>0</v>
      </c>
      <c r="AC207" s="32">
        <v>0</v>
      </c>
      <c r="AD207" s="32">
        <v>0</v>
      </c>
      <c r="AE207" s="32">
        <v>0</v>
      </c>
      <c r="AF207" s="32">
        <v>31</v>
      </c>
      <c r="AG207" s="32">
        <v>1</v>
      </c>
      <c r="AH207" s="32">
        <v>0</v>
      </c>
      <c r="AI207" s="32">
        <v>0</v>
      </c>
      <c r="AJ207" s="32">
        <v>0</v>
      </c>
      <c r="AK207" s="32">
        <v>36</v>
      </c>
      <c r="AL207" s="32">
        <v>23.5</v>
      </c>
      <c r="AM207" s="32">
        <v>0</v>
      </c>
      <c r="AN207" s="32">
        <v>28.1</v>
      </c>
      <c r="AO207" s="32">
        <v>0</v>
      </c>
      <c r="AP207" s="32">
        <v>9</v>
      </c>
      <c r="AQ207" s="32">
        <v>7.6</v>
      </c>
      <c r="AR207" s="32">
        <v>0</v>
      </c>
      <c r="AS207" s="32">
        <v>0</v>
      </c>
      <c r="AT207" s="32">
        <v>0</v>
      </c>
      <c r="AU207" s="32">
        <v>57</v>
      </c>
      <c r="AV207" s="32">
        <v>16.600000000000001</v>
      </c>
      <c r="AW207" s="32">
        <v>0</v>
      </c>
      <c r="AX207" s="32">
        <v>0</v>
      </c>
      <c r="AY207" s="32">
        <v>40.5</v>
      </c>
      <c r="AZ207" s="32">
        <v>0</v>
      </c>
      <c r="BA207" s="32">
        <v>0</v>
      </c>
      <c r="BB207" s="32">
        <v>0</v>
      </c>
      <c r="BC207" s="32">
        <v>0</v>
      </c>
      <c r="BD207" s="32">
        <v>4</v>
      </c>
      <c r="BE207" s="32">
        <v>10</v>
      </c>
      <c r="BF207" s="32">
        <v>0</v>
      </c>
      <c r="BG207" s="32">
        <v>0</v>
      </c>
      <c r="BH207" s="32">
        <v>0</v>
      </c>
      <c r="BI207" s="32">
        <v>0</v>
      </c>
      <c r="BJ207" s="32">
        <v>0</v>
      </c>
      <c r="BK207" s="32">
        <v>0</v>
      </c>
      <c r="BL207" s="32">
        <v>0</v>
      </c>
      <c r="BM207" s="32">
        <v>0</v>
      </c>
      <c r="BN207" s="32">
        <v>4</v>
      </c>
      <c r="BO207" s="32">
        <v>8</v>
      </c>
      <c r="BP207" s="32">
        <v>0</v>
      </c>
      <c r="BQ207" s="32">
        <v>0</v>
      </c>
      <c r="BR207" s="32">
        <v>0</v>
      </c>
      <c r="BS207" s="32">
        <v>0</v>
      </c>
      <c r="CH207" s="38" t="s">
        <v>247</v>
      </c>
      <c r="CI207" s="38" t="s">
        <v>560</v>
      </c>
      <c r="CJ207" s="38"/>
    </row>
    <row r="208" spans="1:88" s="1" customFormat="1" hidden="1">
      <c r="A208" s="41" t="s">
        <v>245</v>
      </c>
      <c r="B208" s="32">
        <v>39</v>
      </c>
      <c r="C208" s="32">
        <v>8</v>
      </c>
      <c r="D208" s="32">
        <v>0</v>
      </c>
      <c r="E208" s="32">
        <v>0</v>
      </c>
      <c r="F208" s="32">
        <v>0</v>
      </c>
      <c r="G208" s="32">
        <v>29</v>
      </c>
      <c r="H208" s="32">
        <v>3</v>
      </c>
      <c r="I208" s="32">
        <v>0</v>
      </c>
      <c r="J208" s="32">
        <v>0</v>
      </c>
      <c r="K208" s="32">
        <v>0</v>
      </c>
      <c r="L208" s="32">
        <v>117</v>
      </c>
      <c r="M208" s="32">
        <v>78</v>
      </c>
      <c r="N208" s="32">
        <v>0</v>
      </c>
      <c r="O208" s="32">
        <v>0</v>
      </c>
      <c r="P208" s="32">
        <v>0</v>
      </c>
      <c r="Q208" s="32">
        <v>9</v>
      </c>
      <c r="R208" s="32">
        <v>2</v>
      </c>
      <c r="S208" s="32">
        <v>0</v>
      </c>
      <c r="T208" s="32">
        <v>0</v>
      </c>
      <c r="U208" s="32">
        <v>0</v>
      </c>
      <c r="V208" s="32">
        <v>173</v>
      </c>
      <c r="W208" s="32">
        <v>51</v>
      </c>
      <c r="X208" s="32">
        <v>0</v>
      </c>
      <c r="Y208" s="32">
        <v>0</v>
      </c>
      <c r="Z208" s="32">
        <v>44</v>
      </c>
      <c r="AA208" s="32">
        <v>39</v>
      </c>
      <c r="AB208" s="32">
        <v>6.1189</v>
      </c>
      <c r="AC208" s="32">
        <v>0</v>
      </c>
      <c r="AD208" s="32">
        <v>0</v>
      </c>
      <c r="AE208" s="32">
        <v>0</v>
      </c>
      <c r="AF208" s="32">
        <v>29</v>
      </c>
      <c r="AG208" s="32">
        <v>22</v>
      </c>
      <c r="AH208" s="32">
        <v>0</v>
      </c>
      <c r="AI208" s="32">
        <v>0</v>
      </c>
      <c r="AJ208" s="32">
        <v>0</v>
      </c>
      <c r="AK208" s="32">
        <v>117</v>
      </c>
      <c r="AL208" s="32">
        <v>46.797199999999997</v>
      </c>
      <c r="AM208" s="32">
        <v>0</v>
      </c>
      <c r="AN208" s="32">
        <v>0</v>
      </c>
      <c r="AO208" s="32">
        <v>0</v>
      </c>
      <c r="AP208" s="32">
        <v>9</v>
      </c>
      <c r="AQ208" s="32">
        <v>1</v>
      </c>
      <c r="AR208" s="32">
        <v>0</v>
      </c>
      <c r="AS208" s="32">
        <v>0</v>
      </c>
      <c r="AT208" s="32">
        <v>0</v>
      </c>
      <c r="AU208" s="32">
        <v>173</v>
      </c>
      <c r="AV208" s="32">
        <v>30.693100000000001</v>
      </c>
      <c r="AW208" s="32">
        <v>0</v>
      </c>
      <c r="AX208" s="32">
        <v>0</v>
      </c>
      <c r="AY208" s="32">
        <v>25.6815</v>
      </c>
      <c r="AZ208" s="32">
        <v>0</v>
      </c>
      <c r="BA208" s="32">
        <v>0</v>
      </c>
      <c r="BB208" s="32">
        <v>0</v>
      </c>
      <c r="BC208" s="32">
        <v>0</v>
      </c>
      <c r="BD208" s="32">
        <v>173</v>
      </c>
      <c r="BE208" s="32">
        <v>267</v>
      </c>
      <c r="BF208" s="32">
        <v>0</v>
      </c>
      <c r="BG208" s="32">
        <v>0</v>
      </c>
      <c r="BH208" s="32">
        <v>32</v>
      </c>
      <c r="BI208" s="32">
        <v>49</v>
      </c>
      <c r="BJ208" s="32">
        <v>0</v>
      </c>
      <c r="BK208" s="32">
        <v>0</v>
      </c>
      <c r="BL208" s="32">
        <v>0</v>
      </c>
      <c r="BM208" s="32">
        <v>0</v>
      </c>
      <c r="BN208" s="32">
        <v>35.67</v>
      </c>
      <c r="BO208" s="32">
        <v>39.24</v>
      </c>
      <c r="BP208" s="32">
        <v>0</v>
      </c>
      <c r="BQ208" s="32">
        <v>0</v>
      </c>
      <c r="BR208" s="32">
        <v>3.1</v>
      </c>
      <c r="BS208" s="32">
        <v>4.1399999999999997</v>
      </c>
      <c r="CH208" s="38" t="s">
        <v>248</v>
      </c>
      <c r="CI208" s="38" t="s">
        <v>498</v>
      </c>
      <c r="CJ208" s="28">
        <v>0</v>
      </c>
    </row>
    <row r="209" spans="1:88" s="1" customFormat="1" hidden="1">
      <c r="A209" s="41" t="s">
        <v>246</v>
      </c>
      <c r="B209" s="32">
        <v>41</v>
      </c>
      <c r="C209" s="32">
        <v>1</v>
      </c>
      <c r="D209" s="32">
        <v>0</v>
      </c>
      <c r="E209" s="32">
        <v>0</v>
      </c>
      <c r="F209" s="32">
        <v>0</v>
      </c>
      <c r="G209" s="32">
        <v>20</v>
      </c>
      <c r="H209" s="32">
        <v>0</v>
      </c>
      <c r="I209" s="32">
        <v>0</v>
      </c>
      <c r="J209" s="32">
        <v>0</v>
      </c>
      <c r="K209" s="32">
        <v>0</v>
      </c>
      <c r="L209" s="32">
        <v>150</v>
      </c>
      <c r="M209" s="32">
        <v>167</v>
      </c>
      <c r="N209" s="32">
        <v>0</v>
      </c>
      <c r="O209" s="32">
        <v>96</v>
      </c>
      <c r="P209" s="32">
        <v>7</v>
      </c>
      <c r="Q209" s="32">
        <v>31</v>
      </c>
      <c r="R209" s="32">
        <v>12</v>
      </c>
      <c r="S209" s="32">
        <v>0</v>
      </c>
      <c r="T209" s="32">
        <v>0</v>
      </c>
      <c r="U209" s="32">
        <v>2</v>
      </c>
      <c r="V209" s="32">
        <v>229</v>
      </c>
      <c r="W209" s="32">
        <v>90</v>
      </c>
      <c r="X209" s="32">
        <v>0</v>
      </c>
      <c r="Y209" s="32">
        <v>139</v>
      </c>
      <c r="Z209" s="32">
        <v>107</v>
      </c>
      <c r="AA209" s="32">
        <v>41</v>
      </c>
      <c r="AB209" s="32">
        <v>0.73</v>
      </c>
      <c r="AC209" s="32">
        <v>0</v>
      </c>
      <c r="AD209" s="32">
        <v>0</v>
      </c>
      <c r="AE209" s="32">
        <v>0</v>
      </c>
      <c r="AF209" s="32">
        <v>20</v>
      </c>
      <c r="AG209" s="32">
        <v>0</v>
      </c>
      <c r="AH209" s="32">
        <v>0</v>
      </c>
      <c r="AI209" s="32">
        <v>0</v>
      </c>
      <c r="AJ209" s="32">
        <v>0</v>
      </c>
      <c r="AK209" s="32">
        <v>150</v>
      </c>
      <c r="AL209" s="32">
        <v>100.42</v>
      </c>
      <c r="AM209" s="32">
        <v>0</v>
      </c>
      <c r="AN209" s="32">
        <v>0</v>
      </c>
      <c r="AO209" s="32">
        <v>4.3600000000000003</v>
      </c>
      <c r="AP209" s="32">
        <v>31</v>
      </c>
      <c r="AQ209" s="32">
        <v>6.11</v>
      </c>
      <c r="AR209" s="32">
        <v>0</v>
      </c>
      <c r="AS209" s="32">
        <v>0</v>
      </c>
      <c r="AT209" s="32">
        <v>1.1499999999999999</v>
      </c>
      <c r="AU209" s="32">
        <v>229</v>
      </c>
      <c r="AV209" s="32">
        <v>54.65</v>
      </c>
      <c r="AW209" s="32">
        <v>0</v>
      </c>
      <c r="AX209" s="32">
        <v>0</v>
      </c>
      <c r="AY209" s="32">
        <v>68.790000000000006</v>
      </c>
      <c r="AZ209" s="32">
        <v>0</v>
      </c>
      <c r="BA209" s="32">
        <v>0</v>
      </c>
      <c r="BB209" s="32">
        <v>0</v>
      </c>
      <c r="BC209" s="32">
        <v>0</v>
      </c>
      <c r="BD209" s="32">
        <v>2</v>
      </c>
      <c r="BE209" s="32">
        <v>27</v>
      </c>
      <c r="BF209" s="32">
        <v>11</v>
      </c>
      <c r="BG209" s="32">
        <v>18</v>
      </c>
      <c r="BH209" s="32">
        <v>1</v>
      </c>
      <c r="BI209" s="32">
        <v>20</v>
      </c>
      <c r="BJ209" s="32">
        <v>0</v>
      </c>
      <c r="BK209" s="32">
        <v>0</v>
      </c>
      <c r="BL209" s="32">
        <v>0</v>
      </c>
      <c r="BM209" s="32">
        <v>0</v>
      </c>
      <c r="BN209" s="32">
        <v>1.8</v>
      </c>
      <c r="BO209" s="32">
        <v>21.78</v>
      </c>
      <c r="BP209" s="32">
        <v>8</v>
      </c>
      <c r="BQ209" s="32">
        <v>12.29</v>
      </c>
      <c r="BR209" s="32">
        <v>1</v>
      </c>
      <c r="BS209" s="32">
        <v>14.13</v>
      </c>
      <c r="CH209" s="38" t="s">
        <v>249</v>
      </c>
      <c r="CI209" s="38" t="s">
        <v>498</v>
      </c>
      <c r="CJ209" s="38"/>
    </row>
    <row r="210" spans="1:88" s="1" customFormat="1" hidden="1">
      <c r="A210" s="41" t="s">
        <v>247</v>
      </c>
      <c r="B210" s="32">
        <v>12</v>
      </c>
      <c r="C210" s="32">
        <v>1</v>
      </c>
      <c r="D210" s="32">
        <v>0</v>
      </c>
      <c r="E210" s="32">
        <v>0</v>
      </c>
      <c r="F210" s="32">
        <v>0</v>
      </c>
      <c r="G210" s="32">
        <v>3</v>
      </c>
      <c r="H210" s="32">
        <v>7</v>
      </c>
      <c r="I210" s="32">
        <v>0</v>
      </c>
      <c r="J210" s="32">
        <v>0</v>
      </c>
      <c r="K210" s="32">
        <v>0</v>
      </c>
      <c r="L210" s="32">
        <v>52</v>
      </c>
      <c r="M210" s="32">
        <v>37</v>
      </c>
      <c r="N210" s="32">
        <v>0</v>
      </c>
      <c r="O210" s="32">
        <v>0</v>
      </c>
      <c r="P210" s="32">
        <v>0</v>
      </c>
      <c r="Q210" s="32">
        <v>3</v>
      </c>
      <c r="R210" s="32">
        <v>10</v>
      </c>
      <c r="S210" s="32">
        <v>0</v>
      </c>
      <c r="T210" s="32">
        <v>0</v>
      </c>
      <c r="U210" s="32">
        <v>0</v>
      </c>
      <c r="V210" s="32">
        <v>31</v>
      </c>
      <c r="W210" s="32">
        <v>76</v>
      </c>
      <c r="X210" s="32">
        <v>4</v>
      </c>
      <c r="Y210" s="32">
        <v>0</v>
      </c>
      <c r="Z210" s="32">
        <v>0</v>
      </c>
      <c r="AA210" s="32">
        <v>12</v>
      </c>
      <c r="AB210" s="32">
        <v>0.65</v>
      </c>
      <c r="AC210" s="32">
        <v>0</v>
      </c>
      <c r="AD210" s="32">
        <v>0</v>
      </c>
      <c r="AE210" s="32">
        <v>0</v>
      </c>
      <c r="AF210" s="32">
        <v>3</v>
      </c>
      <c r="AG210" s="32">
        <v>3.5</v>
      </c>
      <c r="AH210" s="32">
        <v>0</v>
      </c>
      <c r="AI210" s="32">
        <v>0</v>
      </c>
      <c r="AJ210" s="32">
        <v>0</v>
      </c>
      <c r="AK210" s="32">
        <v>52</v>
      </c>
      <c r="AL210" s="32">
        <v>23.3</v>
      </c>
      <c r="AM210" s="32">
        <v>0</v>
      </c>
      <c r="AN210" s="32">
        <v>0</v>
      </c>
      <c r="AO210" s="32">
        <v>0</v>
      </c>
      <c r="AP210" s="32">
        <v>3</v>
      </c>
      <c r="AQ210" s="32">
        <v>7.06</v>
      </c>
      <c r="AR210" s="32">
        <v>0</v>
      </c>
      <c r="AS210" s="32">
        <v>0</v>
      </c>
      <c r="AT210" s="32">
        <v>0</v>
      </c>
      <c r="AU210" s="32">
        <v>31</v>
      </c>
      <c r="AV210" s="32">
        <v>46.1</v>
      </c>
      <c r="AW210" s="32">
        <v>0.81</v>
      </c>
      <c r="AX210" s="32">
        <v>0</v>
      </c>
      <c r="AY210" s="32">
        <v>5.22</v>
      </c>
      <c r="AZ210" s="32"/>
      <c r="BA210" s="32"/>
      <c r="BB210" s="32"/>
      <c r="BC210" s="32"/>
      <c r="BD210" s="32"/>
      <c r="BE210" s="32"/>
      <c r="BF210" s="32"/>
      <c r="BG210" s="32"/>
      <c r="BH210" s="32"/>
      <c r="BI210" s="32"/>
      <c r="BJ210" s="32"/>
      <c r="BK210" s="32"/>
      <c r="BL210" s="32"/>
      <c r="BM210" s="32"/>
      <c r="BN210" s="32"/>
      <c r="BO210" s="32"/>
      <c r="BP210" s="32"/>
      <c r="BQ210" s="32"/>
      <c r="BR210" s="32"/>
      <c r="BS210" s="32"/>
      <c r="CH210" s="38" t="s">
        <v>250</v>
      </c>
      <c r="CI210" s="38" t="s">
        <v>519</v>
      </c>
      <c r="CJ210" s="38">
        <v>0</v>
      </c>
    </row>
    <row r="211" spans="1:88" s="1" customFormat="1" hidden="1">
      <c r="A211" s="41" t="s">
        <v>248</v>
      </c>
      <c r="B211" s="32">
        <v>16</v>
      </c>
      <c r="C211" s="32">
        <v>4</v>
      </c>
      <c r="D211" s="32">
        <v>0</v>
      </c>
      <c r="E211" s="32">
        <v>0</v>
      </c>
      <c r="F211" s="32">
        <v>0</v>
      </c>
      <c r="G211" s="32">
        <v>14</v>
      </c>
      <c r="H211" s="32">
        <v>0</v>
      </c>
      <c r="I211" s="32">
        <v>0</v>
      </c>
      <c r="J211" s="32">
        <v>0</v>
      </c>
      <c r="K211" s="32">
        <v>0</v>
      </c>
      <c r="L211" s="32">
        <v>90</v>
      </c>
      <c r="M211" s="32">
        <v>102</v>
      </c>
      <c r="N211" s="32">
        <v>0</v>
      </c>
      <c r="O211" s="32">
        <v>72</v>
      </c>
      <c r="P211" s="32">
        <v>255</v>
      </c>
      <c r="Q211" s="32">
        <v>1</v>
      </c>
      <c r="R211" s="32">
        <v>22</v>
      </c>
      <c r="S211" s="32">
        <v>0</v>
      </c>
      <c r="T211" s="32">
        <v>6</v>
      </c>
      <c r="U211" s="32">
        <v>22</v>
      </c>
      <c r="V211" s="32">
        <v>52</v>
      </c>
      <c r="W211" s="32">
        <v>117</v>
      </c>
      <c r="X211" s="32">
        <v>0</v>
      </c>
      <c r="Y211" s="32">
        <v>88</v>
      </c>
      <c r="Z211" s="32">
        <v>137</v>
      </c>
      <c r="AA211" s="32">
        <v>16</v>
      </c>
      <c r="AB211" s="32">
        <v>3.4</v>
      </c>
      <c r="AC211" s="32">
        <v>0</v>
      </c>
      <c r="AD211" s="32">
        <v>0</v>
      </c>
      <c r="AE211" s="32">
        <v>0</v>
      </c>
      <c r="AF211" s="32">
        <v>14</v>
      </c>
      <c r="AG211" s="32">
        <v>0</v>
      </c>
      <c r="AH211" s="32">
        <v>0</v>
      </c>
      <c r="AI211" s="32">
        <v>0</v>
      </c>
      <c r="AJ211" s="32">
        <v>0</v>
      </c>
      <c r="AK211" s="32">
        <v>90</v>
      </c>
      <c r="AL211" s="32">
        <v>71.900000000000006</v>
      </c>
      <c r="AM211" s="32">
        <v>0</v>
      </c>
      <c r="AN211" s="32">
        <v>8.1</v>
      </c>
      <c r="AO211" s="32">
        <v>157.1</v>
      </c>
      <c r="AP211" s="32">
        <v>1</v>
      </c>
      <c r="AQ211" s="32">
        <v>16.7</v>
      </c>
      <c r="AR211" s="32">
        <v>0</v>
      </c>
      <c r="AS211" s="32">
        <v>0</v>
      </c>
      <c r="AT211" s="32">
        <v>16.7</v>
      </c>
      <c r="AU211" s="32">
        <v>52</v>
      </c>
      <c r="AV211" s="32">
        <v>63.4</v>
      </c>
      <c r="AW211" s="32">
        <v>0</v>
      </c>
      <c r="AX211" s="32">
        <v>0</v>
      </c>
      <c r="AY211" s="32">
        <v>31.3</v>
      </c>
      <c r="AZ211" s="32">
        <v>0</v>
      </c>
      <c r="BA211" s="32">
        <v>0</v>
      </c>
      <c r="BB211" s="32">
        <v>0</v>
      </c>
      <c r="BC211" s="32">
        <v>0</v>
      </c>
      <c r="BD211" s="32">
        <v>0</v>
      </c>
      <c r="BE211" s="32">
        <v>0</v>
      </c>
      <c r="BF211" s="32">
        <v>1</v>
      </c>
      <c r="BG211" s="32">
        <v>2</v>
      </c>
      <c r="BH211" s="32">
        <v>0</v>
      </c>
      <c r="BI211" s="32">
        <v>10</v>
      </c>
      <c r="BJ211" s="32">
        <v>0</v>
      </c>
      <c r="BK211" s="32">
        <v>0</v>
      </c>
      <c r="BL211" s="32">
        <v>0</v>
      </c>
      <c r="BM211" s="32">
        <v>0</v>
      </c>
      <c r="BN211" s="32">
        <v>0</v>
      </c>
      <c r="BO211" s="32">
        <v>0</v>
      </c>
      <c r="BP211" s="32">
        <v>0</v>
      </c>
      <c r="BQ211" s="32">
        <v>0</v>
      </c>
      <c r="BR211" s="32">
        <v>0</v>
      </c>
      <c r="BS211" s="32">
        <v>0</v>
      </c>
      <c r="CH211" s="38" t="s">
        <v>251</v>
      </c>
      <c r="CI211" s="38" t="s">
        <v>519</v>
      </c>
      <c r="CJ211" s="38">
        <v>0</v>
      </c>
    </row>
    <row r="212" spans="1:88" s="1" customFormat="1" hidden="1">
      <c r="A212" s="41" t="s">
        <v>249</v>
      </c>
      <c r="B212" s="32">
        <v>3</v>
      </c>
      <c r="C212" s="32"/>
      <c r="D212" s="32"/>
      <c r="E212" s="32"/>
      <c r="F212" s="32"/>
      <c r="G212" s="32">
        <v>4</v>
      </c>
      <c r="H212" s="32">
        <v>1</v>
      </c>
      <c r="I212" s="32"/>
      <c r="J212" s="32"/>
      <c r="K212" s="32"/>
      <c r="L212" s="32">
        <v>24</v>
      </c>
      <c r="M212" s="32">
        <v>27</v>
      </c>
      <c r="N212" s="32"/>
      <c r="O212" s="32"/>
      <c r="P212" s="32"/>
      <c r="Q212" s="32"/>
      <c r="R212" s="32">
        <v>40</v>
      </c>
      <c r="S212" s="32"/>
      <c r="T212" s="32"/>
      <c r="U212" s="32"/>
      <c r="V212" s="32">
        <v>26</v>
      </c>
      <c r="W212" s="32">
        <v>59</v>
      </c>
      <c r="X212" s="32"/>
      <c r="Y212" s="32"/>
      <c r="Z212" s="32"/>
      <c r="AA212" s="32">
        <v>3</v>
      </c>
      <c r="AB212" s="32"/>
      <c r="AC212" s="32"/>
      <c r="AD212" s="32"/>
      <c r="AE212" s="32"/>
      <c r="AF212" s="32">
        <v>4</v>
      </c>
      <c r="AG212" s="32">
        <v>0.81</v>
      </c>
      <c r="AH212" s="32"/>
      <c r="AI212" s="32"/>
      <c r="AJ212" s="32"/>
      <c r="AK212" s="32">
        <v>24</v>
      </c>
      <c r="AL212" s="32">
        <v>16.07</v>
      </c>
      <c r="AM212" s="32"/>
      <c r="AN212" s="32"/>
      <c r="AO212" s="32"/>
      <c r="AP212" s="32"/>
      <c r="AQ212" s="32">
        <v>21.05</v>
      </c>
      <c r="AR212" s="32"/>
      <c r="AS212" s="32"/>
      <c r="AT212" s="32"/>
      <c r="AU212" s="32">
        <v>26</v>
      </c>
      <c r="AV212" s="32">
        <v>34.75</v>
      </c>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CH212" s="38" t="s">
        <v>252</v>
      </c>
      <c r="CI212" s="38" t="s">
        <v>519</v>
      </c>
      <c r="CJ212" s="38">
        <v>0</v>
      </c>
    </row>
    <row r="213" spans="1:88" s="1" customFormat="1" hidden="1">
      <c r="A213" s="41" t="s">
        <v>250</v>
      </c>
      <c r="B213" s="32">
        <v>129</v>
      </c>
      <c r="C213" s="32">
        <v>9</v>
      </c>
      <c r="D213" s="32">
        <v>0</v>
      </c>
      <c r="E213" s="32">
        <v>0</v>
      </c>
      <c r="F213" s="32">
        <v>0</v>
      </c>
      <c r="G213" s="32">
        <v>184</v>
      </c>
      <c r="H213" s="32">
        <v>32</v>
      </c>
      <c r="I213" s="32">
        <v>0</v>
      </c>
      <c r="J213" s="32">
        <v>0</v>
      </c>
      <c r="K213" s="32">
        <v>1</v>
      </c>
      <c r="L213" s="32">
        <v>96</v>
      </c>
      <c r="M213" s="32">
        <v>71</v>
      </c>
      <c r="N213" s="32">
        <v>0</v>
      </c>
      <c r="O213" s="32">
        <v>115</v>
      </c>
      <c r="P213" s="32">
        <v>0</v>
      </c>
      <c r="Q213" s="32">
        <v>169</v>
      </c>
      <c r="R213" s="32">
        <v>187</v>
      </c>
      <c r="S213" s="32">
        <v>0</v>
      </c>
      <c r="T213" s="32">
        <v>87</v>
      </c>
      <c r="U213" s="32">
        <v>7</v>
      </c>
      <c r="V213" s="32">
        <v>333</v>
      </c>
      <c r="W213" s="32">
        <v>75</v>
      </c>
      <c r="X213" s="32">
        <v>0</v>
      </c>
      <c r="Y213" s="32">
        <v>64</v>
      </c>
      <c r="Z213" s="32">
        <v>44</v>
      </c>
      <c r="AA213" s="32">
        <v>129</v>
      </c>
      <c r="AB213" s="32">
        <v>6.71</v>
      </c>
      <c r="AC213" s="32">
        <v>0</v>
      </c>
      <c r="AD213" s="32">
        <v>0</v>
      </c>
      <c r="AE213" s="32">
        <v>0</v>
      </c>
      <c r="AF213" s="32">
        <v>184</v>
      </c>
      <c r="AG213" s="32">
        <v>21.59</v>
      </c>
      <c r="AH213" s="32">
        <v>0</v>
      </c>
      <c r="AI213" s="32">
        <v>0</v>
      </c>
      <c r="AJ213" s="32">
        <v>0.46</v>
      </c>
      <c r="AK213" s="32">
        <v>96</v>
      </c>
      <c r="AL213" s="32">
        <v>41.34</v>
      </c>
      <c r="AM213" s="32">
        <v>0</v>
      </c>
      <c r="AN213" s="32">
        <v>28.09</v>
      </c>
      <c r="AO213" s="32">
        <v>0</v>
      </c>
      <c r="AP213" s="32">
        <v>169</v>
      </c>
      <c r="AQ213" s="32">
        <v>122.61</v>
      </c>
      <c r="AR213" s="32">
        <v>0</v>
      </c>
      <c r="AS213" s="32">
        <v>14.23</v>
      </c>
      <c r="AT213" s="32">
        <v>5.24</v>
      </c>
      <c r="AU213" s="32">
        <v>333</v>
      </c>
      <c r="AV213" s="32">
        <v>50.31</v>
      </c>
      <c r="AW213" s="32">
        <v>0</v>
      </c>
      <c r="AX213" s="32">
        <v>1.51</v>
      </c>
      <c r="AY213" s="32">
        <v>28.58</v>
      </c>
      <c r="AZ213" s="32">
        <v>0</v>
      </c>
      <c r="BA213" s="32">
        <v>1</v>
      </c>
      <c r="BB213" s="32">
        <v>0</v>
      </c>
      <c r="BC213" s="32">
        <v>0</v>
      </c>
      <c r="BD213" s="32">
        <v>0</v>
      </c>
      <c r="BE213" s="32">
        <v>8</v>
      </c>
      <c r="BF213" s="32">
        <v>0</v>
      </c>
      <c r="BG213" s="32">
        <v>2</v>
      </c>
      <c r="BH213" s="32">
        <v>0</v>
      </c>
      <c r="BI213" s="32">
        <v>50</v>
      </c>
      <c r="BJ213" s="32">
        <v>0</v>
      </c>
      <c r="BK213" s="32">
        <v>0.48</v>
      </c>
      <c r="BL213" s="32">
        <v>0</v>
      </c>
      <c r="BM213" s="32">
        <v>0</v>
      </c>
      <c r="BN213" s="32">
        <v>0</v>
      </c>
      <c r="BO213" s="32">
        <v>1.96</v>
      </c>
      <c r="BP213" s="32">
        <v>0</v>
      </c>
      <c r="BQ213" s="32">
        <v>0.38</v>
      </c>
      <c r="BR213" s="32">
        <v>0</v>
      </c>
      <c r="BS213" s="32">
        <v>15.27</v>
      </c>
      <c r="CH213" s="38" t="s">
        <v>253</v>
      </c>
      <c r="CI213" s="38" t="s">
        <v>498</v>
      </c>
      <c r="CJ213" s="38">
        <v>61</v>
      </c>
    </row>
    <row r="214" spans="1:88" s="1" customFormat="1" hidden="1">
      <c r="A214" s="41" t="s">
        <v>251</v>
      </c>
      <c r="B214" s="32">
        <v>12</v>
      </c>
      <c r="C214" s="32">
        <v>2</v>
      </c>
      <c r="D214" s="32">
        <v>0</v>
      </c>
      <c r="E214" s="32">
        <v>0</v>
      </c>
      <c r="F214" s="32">
        <v>0</v>
      </c>
      <c r="G214" s="32">
        <v>6</v>
      </c>
      <c r="H214" s="32">
        <v>1</v>
      </c>
      <c r="I214" s="32">
        <v>0</v>
      </c>
      <c r="J214" s="32">
        <v>0</v>
      </c>
      <c r="K214" s="32">
        <v>0</v>
      </c>
      <c r="L214" s="32">
        <v>27</v>
      </c>
      <c r="M214" s="32">
        <v>34</v>
      </c>
      <c r="N214" s="32">
        <v>0</v>
      </c>
      <c r="O214" s="32">
        <v>102</v>
      </c>
      <c r="P214" s="32">
        <v>0</v>
      </c>
      <c r="Q214" s="32">
        <v>4</v>
      </c>
      <c r="R214" s="32">
        <v>3</v>
      </c>
      <c r="S214" s="32">
        <v>0</v>
      </c>
      <c r="T214" s="32">
        <v>42</v>
      </c>
      <c r="U214" s="32">
        <v>12</v>
      </c>
      <c r="V214" s="32">
        <v>20</v>
      </c>
      <c r="W214" s="32">
        <v>27</v>
      </c>
      <c r="X214" s="32">
        <v>0</v>
      </c>
      <c r="Y214" s="32">
        <v>23</v>
      </c>
      <c r="Z214" s="32">
        <v>11</v>
      </c>
      <c r="AA214" s="32">
        <v>12</v>
      </c>
      <c r="AB214" s="32">
        <v>1.1100000000000001</v>
      </c>
      <c r="AC214" s="32">
        <v>0</v>
      </c>
      <c r="AD214" s="32">
        <v>0</v>
      </c>
      <c r="AE214" s="32">
        <v>0</v>
      </c>
      <c r="AF214" s="32">
        <v>6</v>
      </c>
      <c r="AG214" s="32">
        <v>0.9</v>
      </c>
      <c r="AH214" s="32">
        <v>0</v>
      </c>
      <c r="AI214" s="32">
        <v>0</v>
      </c>
      <c r="AJ214" s="32">
        <v>0</v>
      </c>
      <c r="AK214" s="32">
        <v>27</v>
      </c>
      <c r="AL214" s="32">
        <v>20.7</v>
      </c>
      <c r="AM214" s="32">
        <v>0</v>
      </c>
      <c r="AN214" s="32">
        <v>19.03</v>
      </c>
      <c r="AO214" s="32">
        <v>0</v>
      </c>
      <c r="AP214" s="32">
        <v>4</v>
      </c>
      <c r="AQ214" s="32">
        <v>2</v>
      </c>
      <c r="AR214" s="32">
        <v>0</v>
      </c>
      <c r="AS214" s="32">
        <v>0.4</v>
      </c>
      <c r="AT214" s="32">
        <v>6.01</v>
      </c>
      <c r="AU214" s="32">
        <v>20</v>
      </c>
      <c r="AV214" s="32">
        <v>16.2</v>
      </c>
      <c r="AW214" s="32">
        <v>0</v>
      </c>
      <c r="AX214" s="32">
        <v>0.03</v>
      </c>
      <c r="AY214" s="32">
        <v>4.95</v>
      </c>
      <c r="AZ214" s="32">
        <v>0</v>
      </c>
      <c r="BA214" s="32">
        <v>3</v>
      </c>
      <c r="BB214" s="32">
        <v>0</v>
      </c>
      <c r="BC214" s="32">
        <v>0</v>
      </c>
      <c r="BD214" s="32">
        <v>0</v>
      </c>
      <c r="BE214" s="32">
        <v>6</v>
      </c>
      <c r="BF214" s="32">
        <v>0</v>
      </c>
      <c r="BG214" s="32">
        <v>0</v>
      </c>
      <c r="BH214" s="32">
        <v>0</v>
      </c>
      <c r="BI214" s="32">
        <v>4</v>
      </c>
      <c r="BJ214" s="32">
        <v>0</v>
      </c>
      <c r="BK214" s="32">
        <v>1.82</v>
      </c>
      <c r="BL214" s="32">
        <v>0</v>
      </c>
      <c r="BM214" s="32">
        <v>0</v>
      </c>
      <c r="BN214" s="32">
        <v>0</v>
      </c>
      <c r="BO214" s="32">
        <v>6</v>
      </c>
      <c r="BP214" s="32">
        <v>0</v>
      </c>
      <c r="BQ214" s="32">
        <v>0</v>
      </c>
      <c r="BR214" s="32">
        <v>0</v>
      </c>
      <c r="BS214" s="32">
        <v>3.5</v>
      </c>
      <c r="CH214" s="38" t="s">
        <v>254</v>
      </c>
      <c r="CI214" s="38" t="s">
        <v>498</v>
      </c>
      <c r="CJ214" s="38"/>
    </row>
    <row r="215" spans="1:88" s="1" customFormat="1" hidden="1">
      <c r="A215" s="41" t="s">
        <v>252</v>
      </c>
      <c r="B215" s="32">
        <v>9</v>
      </c>
      <c r="C215" s="32">
        <v>0</v>
      </c>
      <c r="D215" s="32">
        <v>0</v>
      </c>
      <c r="E215" s="32">
        <v>0</v>
      </c>
      <c r="F215" s="32">
        <v>0</v>
      </c>
      <c r="G215" s="32">
        <v>18</v>
      </c>
      <c r="H215" s="32">
        <v>11</v>
      </c>
      <c r="I215" s="32">
        <v>0</v>
      </c>
      <c r="J215" s="32">
        <v>0</v>
      </c>
      <c r="K215" s="32">
        <v>0</v>
      </c>
      <c r="L215" s="32">
        <v>37</v>
      </c>
      <c r="M215" s="32">
        <v>39</v>
      </c>
      <c r="N215" s="32">
        <v>0</v>
      </c>
      <c r="O215" s="32">
        <v>50</v>
      </c>
      <c r="P215" s="32">
        <v>2</v>
      </c>
      <c r="Q215" s="32">
        <v>8</v>
      </c>
      <c r="R215" s="32">
        <v>11</v>
      </c>
      <c r="S215" s="32">
        <v>0</v>
      </c>
      <c r="T215" s="32">
        <v>29</v>
      </c>
      <c r="U215" s="32">
        <v>12</v>
      </c>
      <c r="V215" s="32">
        <v>47</v>
      </c>
      <c r="W215" s="32">
        <v>22</v>
      </c>
      <c r="X215" s="32">
        <v>0</v>
      </c>
      <c r="Y215" s="32">
        <v>23</v>
      </c>
      <c r="Z215" s="32">
        <v>13</v>
      </c>
      <c r="AA215" s="32">
        <v>9</v>
      </c>
      <c r="AB215" s="32">
        <v>0</v>
      </c>
      <c r="AC215" s="32">
        <v>0</v>
      </c>
      <c r="AD215" s="32">
        <v>0</v>
      </c>
      <c r="AE215" s="32">
        <v>0</v>
      </c>
      <c r="AF215" s="32">
        <v>18</v>
      </c>
      <c r="AG215" s="32">
        <v>6.66</v>
      </c>
      <c r="AH215" s="32">
        <v>0</v>
      </c>
      <c r="AI215" s="32">
        <v>0</v>
      </c>
      <c r="AJ215" s="32">
        <v>0</v>
      </c>
      <c r="AK215" s="32">
        <v>37</v>
      </c>
      <c r="AL215" s="32">
        <v>23.83</v>
      </c>
      <c r="AM215" s="32">
        <v>0</v>
      </c>
      <c r="AN215" s="32">
        <v>4.21</v>
      </c>
      <c r="AO215" s="32">
        <v>1.38</v>
      </c>
      <c r="AP215" s="32">
        <v>8</v>
      </c>
      <c r="AQ215" s="32">
        <v>5.61</v>
      </c>
      <c r="AR215" s="32">
        <v>0</v>
      </c>
      <c r="AS215" s="32">
        <v>1.24</v>
      </c>
      <c r="AT215" s="32">
        <v>8.76</v>
      </c>
      <c r="AU215" s="32">
        <v>47</v>
      </c>
      <c r="AV215" s="32">
        <v>15.24</v>
      </c>
      <c r="AW215" s="32">
        <v>0</v>
      </c>
      <c r="AX215" s="32">
        <v>0.64</v>
      </c>
      <c r="AY215" s="32">
        <v>8.8800000000000008</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CH215" s="38" t="s">
        <v>255</v>
      </c>
      <c r="CI215" s="38" t="s">
        <v>498</v>
      </c>
      <c r="CJ215" s="38">
        <v>17</v>
      </c>
    </row>
    <row r="216" spans="1:88" s="1" customFormat="1" hidden="1">
      <c r="A216" s="41" t="s">
        <v>253</v>
      </c>
      <c r="B216" s="32">
        <v>37</v>
      </c>
      <c r="C216" s="32">
        <v>1</v>
      </c>
      <c r="D216" s="32">
        <v>0</v>
      </c>
      <c r="E216" s="32">
        <v>0</v>
      </c>
      <c r="F216" s="32">
        <v>0</v>
      </c>
      <c r="G216" s="32">
        <v>0</v>
      </c>
      <c r="H216" s="32">
        <v>0</v>
      </c>
      <c r="I216" s="32">
        <v>0</v>
      </c>
      <c r="J216" s="32">
        <v>0</v>
      </c>
      <c r="K216" s="32">
        <v>0</v>
      </c>
      <c r="L216" s="32">
        <v>138</v>
      </c>
      <c r="M216" s="32">
        <v>78</v>
      </c>
      <c r="N216" s="32">
        <v>0</v>
      </c>
      <c r="O216" s="32">
        <v>50</v>
      </c>
      <c r="P216" s="32">
        <v>0</v>
      </c>
      <c r="Q216" s="32">
        <v>23</v>
      </c>
      <c r="R216" s="32">
        <v>14</v>
      </c>
      <c r="S216" s="32">
        <v>0</v>
      </c>
      <c r="T216" s="32">
        <v>0</v>
      </c>
      <c r="U216" s="32">
        <v>0</v>
      </c>
      <c r="V216" s="32">
        <v>102</v>
      </c>
      <c r="W216" s="32">
        <v>36</v>
      </c>
      <c r="X216" s="32">
        <v>0</v>
      </c>
      <c r="Y216" s="32">
        <v>0</v>
      </c>
      <c r="Z216" s="32">
        <v>67</v>
      </c>
      <c r="AA216" s="32">
        <v>37</v>
      </c>
      <c r="AB216" s="32">
        <v>0.8</v>
      </c>
      <c r="AC216" s="32">
        <v>0</v>
      </c>
      <c r="AD216" s="32">
        <v>0</v>
      </c>
      <c r="AE216" s="32">
        <v>0</v>
      </c>
      <c r="AF216" s="32">
        <v>0</v>
      </c>
      <c r="AG216" s="32">
        <v>0</v>
      </c>
      <c r="AH216" s="32">
        <v>0</v>
      </c>
      <c r="AI216" s="32">
        <v>0</v>
      </c>
      <c r="AJ216" s="32">
        <v>0</v>
      </c>
      <c r="AK216" s="32">
        <v>138</v>
      </c>
      <c r="AL216" s="32">
        <v>41</v>
      </c>
      <c r="AM216" s="32">
        <v>0</v>
      </c>
      <c r="AN216" s="32">
        <v>12</v>
      </c>
      <c r="AO216" s="32">
        <v>0</v>
      </c>
      <c r="AP216" s="32">
        <v>23</v>
      </c>
      <c r="AQ216" s="32">
        <v>8.5</v>
      </c>
      <c r="AR216" s="32">
        <v>0</v>
      </c>
      <c r="AS216" s="32">
        <v>0</v>
      </c>
      <c r="AT216" s="32">
        <v>0</v>
      </c>
      <c r="AU216" s="32">
        <v>102</v>
      </c>
      <c r="AV216" s="32">
        <v>24</v>
      </c>
      <c r="AW216" s="32">
        <v>0</v>
      </c>
      <c r="AX216" s="32">
        <v>0</v>
      </c>
      <c r="AY216" s="32">
        <v>41</v>
      </c>
      <c r="AZ216" s="32">
        <v>0</v>
      </c>
      <c r="BA216" s="32">
        <v>1</v>
      </c>
      <c r="BB216" s="32">
        <v>0</v>
      </c>
      <c r="BC216" s="32">
        <v>0</v>
      </c>
      <c r="BD216" s="32">
        <v>0</v>
      </c>
      <c r="BE216" s="32">
        <v>0</v>
      </c>
      <c r="BF216" s="32">
        <v>0</v>
      </c>
      <c r="BG216" s="32">
        <v>0</v>
      </c>
      <c r="BH216" s="32">
        <v>0</v>
      </c>
      <c r="BI216" s="32">
        <v>0</v>
      </c>
      <c r="BJ216" s="32">
        <v>0</v>
      </c>
      <c r="BK216" s="32">
        <v>1</v>
      </c>
      <c r="BL216" s="32">
        <v>0</v>
      </c>
      <c r="BM216" s="32">
        <v>0</v>
      </c>
      <c r="BN216" s="32">
        <v>0</v>
      </c>
      <c r="BO216" s="32">
        <v>0</v>
      </c>
      <c r="BP216" s="32">
        <v>0</v>
      </c>
      <c r="BQ216" s="32">
        <v>0</v>
      </c>
      <c r="BR216" s="32">
        <v>0</v>
      </c>
      <c r="BS216" s="32">
        <v>0</v>
      </c>
      <c r="CH216" s="38" t="s">
        <v>256</v>
      </c>
      <c r="CI216" s="38" t="s">
        <v>561</v>
      </c>
      <c r="CJ216" s="38"/>
    </row>
    <row r="217" spans="1:88" s="1" customFormat="1" hidden="1">
      <c r="A217" s="41" t="s">
        <v>254</v>
      </c>
      <c r="B217" s="32">
        <v>35</v>
      </c>
      <c r="C217" s="32">
        <v>3</v>
      </c>
      <c r="D217" s="32"/>
      <c r="E217" s="32"/>
      <c r="F217" s="32"/>
      <c r="G217" s="32">
        <v>23</v>
      </c>
      <c r="H217" s="32">
        <v>5</v>
      </c>
      <c r="I217" s="32"/>
      <c r="J217" s="32"/>
      <c r="K217" s="32"/>
      <c r="L217" s="32">
        <v>71</v>
      </c>
      <c r="M217" s="32">
        <v>17</v>
      </c>
      <c r="N217" s="32"/>
      <c r="O217" s="32">
        <v>126</v>
      </c>
      <c r="P217" s="32">
        <v>15</v>
      </c>
      <c r="Q217" s="32">
        <v>18</v>
      </c>
      <c r="R217" s="32">
        <v>1</v>
      </c>
      <c r="S217" s="32"/>
      <c r="T217" s="32"/>
      <c r="U217" s="32">
        <v>30</v>
      </c>
      <c r="V217" s="32">
        <v>143</v>
      </c>
      <c r="W217" s="32">
        <v>16</v>
      </c>
      <c r="X217" s="32"/>
      <c r="Y217" s="32">
        <v>65</v>
      </c>
      <c r="Z217" s="32">
        <v>6</v>
      </c>
      <c r="AA217" s="32">
        <v>35</v>
      </c>
      <c r="AB217" s="32">
        <v>1.5</v>
      </c>
      <c r="AC217" s="32"/>
      <c r="AD217" s="32"/>
      <c r="AE217" s="32"/>
      <c r="AF217" s="32">
        <v>23</v>
      </c>
      <c r="AG217" s="32">
        <v>3.1</v>
      </c>
      <c r="AH217" s="32"/>
      <c r="AI217" s="32"/>
      <c r="AJ217" s="32"/>
      <c r="AK217" s="32">
        <v>71</v>
      </c>
      <c r="AL217" s="32">
        <v>12.04</v>
      </c>
      <c r="AM217" s="32"/>
      <c r="AN217" s="32"/>
      <c r="AO217" s="32">
        <v>12.4</v>
      </c>
      <c r="AP217" s="32">
        <v>18</v>
      </c>
      <c r="AQ217" s="32">
        <v>0.5</v>
      </c>
      <c r="AR217" s="32"/>
      <c r="AS217" s="32"/>
      <c r="AT217" s="32">
        <v>23.9</v>
      </c>
      <c r="AU217" s="32">
        <v>143</v>
      </c>
      <c r="AV217" s="32">
        <v>10.7</v>
      </c>
      <c r="AW217" s="32"/>
      <c r="AX217" s="32"/>
      <c r="AY217" s="32">
        <v>4.9000000000000004</v>
      </c>
      <c r="AZ217" s="32">
        <v>0</v>
      </c>
      <c r="BA217" s="32">
        <v>3</v>
      </c>
      <c r="BB217" s="32">
        <v>2</v>
      </c>
      <c r="BC217" s="32">
        <v>3</v>
      </c>
      <c r="BD217" s="32">
        <v>10</v>
      </c>
      <c r="BE217" s="32">
        <v>35</v>
      </c>
      <c r="BF217" s="32">
        <v>4</v>
      </c>
      <c r="BG217" s="32">
        <v>9</v>
      </c>
      <c r="BH217" s="32">
        <v>0</v>
      </c>
      <c r="BI217" s="32">
        <v>0</v>
      </c>
      <c r="BJ217" s="32">
        <v>0</v>
      </c>
      <c r="BK217" s="32">
        <v>3</v>
      </c>
      <c r="BL217" s="32">
        <v>2</v>
      </c>
      <c r="BM217" s="32">
        <v>3</v>
      </c>
      <c r="BN217" s="32">
        <v>4</v>
      </c>
      <c r="BO217" s="32">
        <v>16</v>
      </c>
      <c r="BP217" s="32">
        <v>4</v>
      </c>
      <c r="BQ217" s="32">
        <v>0</v>
      </c>
      <c r="BR217" s="32">
        <v>0</v>
      </c>
      <c r="BS217" s="32">
        <v>0</v>
      </c>
      <c r="CH217" s="38" t="s">
        <v>257</v>
      </c>
      <c r="CI217" s="38" t="s">
        <v>562</v>
      </c>
      <c r="CJ217" s="38"/>
    </row>
    <row r="218" spans="1:88" s="1" customFormat="1" hidden="1">
      <c r="A218" s="41" t="s">
        <v>255</v>
      </c>
      <c r="B218" s="32">
        <v>21</v>
      </c>
      <c r="C218" s="32">
        <v>5</v>
      </c>
      <c r="D218" s="32"/>
      <c r="E218" s="32"/>
      <c r="F218" s="32"/>
      <c r="G218" s="32">
        <v>16</v>
      </c>
      <c r="H218" s="32">
        <v>5</v>
      </c>
      <c r="I218" s="32"/>
      <c r="J218" s="32"/>
      <c r="K218" s="32"/>
      <c r="L218" s="32">
        <v>64</v>
      </c>
      <c r="M218" s="32">
        <v>53</v>
      </c>
      <c r="N218" s="32"/>
      <c r="O218" s="32">
        <v>47</v>
      </c>
      <c r="P218" s="32"/>
      <c r="Q218" s="32">
        <v>14</v>
      </c>
      <c r="R218" s="32">
        <v>11</v>
      </c>
      <c r="S218" s="32">
        <v>11</v>
      </c>
      <c r="T218" s="32"/>
      <c r="U218" s="32">
        <v>1</v>
      </c>
      <c r="V218" s="32">
        <v>79</v>
      </c>
      <c r="W218" s="32">
        <v>36</v>
      </c>
      <c r="X218" s="32">
        <v>136</v>
      </c>
      <c r="Y218" s="32"/>
      <c r="Z218" s="32">
        <v>36</v>
      </c>
      <c r="AA218" s="32">
        <v>21</v>
      </c>
      <c r="AB218" s="32">
        <v>3.83</v>
      </c>
      <c r="AC218" s="32"/>
      <c r="AD218" s="32"/>
      <c r="AE218" s="32"/>
      <c r="AF218" s="32">
        <v>16</v>
      </c>
      <c r="AG218" s="32">
        <v>2.5</v>
      </c>
      <c r="AH218" s="32"/>
      <c r="AI218" s="32"/>
      <c r="AJ218" s="32"/>
      <c r="AK218" s="32">
        <v>64</v>
      </c>
      <c r="AL218" s="32">
        <v>29.95</v>
      </c>
      <c r="AM218" s="32"/>
      <c r="AN218" s="32">
        <v>23.5</v>
      </c>
      <c r="AO218" s="32"/>
      <c r="AP218" s="32">
        <v>14</v>
      </c>
      <c r="AQ218" s="32">
        <v>5.76</v>
      </c>
      <c r="AR218" s="32">
        <v>5.5</v>
      </c>
      <c r="AS218" s="32"/>
      <c r="AT218" s="32">
        <v>0.91</v>
      </c>
      <c r="AU218" s="32">
        <v>79</v>
      </c>
      <c r="AV218" s="32">
        <v>22.12</v>
      </c>
      <c r="AW218" s="32">
        <v>59.66</v>
      </c>
      <c r="AX218" s="32"/>
      <c r="AY218" s="32">
        <v>22.49</v>
      </c>
      <c r="AZ218" s="32"/>
      <c r="BA218" s="32"/>
      <c r="BB218" s="32"/>
      <c r="BC218" s="32"/>
      <c r="BD218" s="32"/>
      <c r="BE218" s="32">
        <v>2</v>
      </c>
      <c r="BF218" s="32"/>
      <c r="BG218" s="32">
        <v>1</v>
      </c>
      <c r="BH218" s="32"/>
      <c r="BI218" s="32"/>
      <c r="BJ218" s="32"/>
      <c r="BK218" s="32"/>
      <c r="BL218" s="32"/>
      <c r="BM218" s="32"/>
      <c r="BN218" s="32"/>
      <c r="BO218" s="32">
        <v>1</v>
      </c>
      <c r="BP218" s="32"/>
      <c r="BQ218" s="32">
        <v>1</v>
      </c>
      <c r="BR218" s="32"/>
      <c r="BS218" s="32"/>
      <c r="CH218" s="38" t="s">
        <v>258</v>
      </c>
      <c r="CI218" s="38" t="s">
        <v>563</v>
      </c>
      <c r="CJ218" s="38"/>
    </row>
    <row r="219" spans="1:88" s="1" customFormat="1" hidden="1">
      <c r="A219" s="41" t="s">
        <v>256</v>
      </c>
      <c r="B219" s="32">
        <v>29</v>
      </c>
      <c r="C219" s="32">
        <v>7</v>
      </c>
      <c r="D219" s="32">
        <v>0</v>
      </c>
      <c r="E219" s="32">
        <v>0</v>
      </c>
      <c r="F219" s="32">
        <v>0</v>
      </c>
      <c r="G219" s="32">
        <v>17</v>
      </c>
      <c r="H219" s="32">
        <v>8</v>
      </c>
      <c r="I219" s="32">
        <v>0</v>
      </c>
      <c r="J219" s="32">
        <v>0</v>
      </c>
      <c r="K219" s="32">
        <v>0</v>
      </c>
      <c r="L219" s="32">
        <v>58</v>
      </c>
      <c r="M219" s="32">
        <v>38</v>
      </c>
      <c r="N219" s="32">
        <v>0</v>
      </c>
      <c r="O219" s="32">
        <v>34</v>
      </c>
      <c r="P219" s="32">
        <v>0</v>
      </c>
      <c r="Q219" s="32">
        <v>26</v>
      </c>
      <c r="R219" s="32">
        <v>18</v>
      </c>
      <c r="S219" s="32">
        <v>0</v>
      </c>
      <c r="T219" s="32">
        <v>0</v>
      </c>
      <c r="U219" s="32">
        <v>0</v>
      </c>
      <c r="V219" s="32">
        <v>130</v>
      </c>
      <c r="W219" s="32">
        <v>34</v>
      </c>
      <c r="X219" s="32">
        <v>0</v>
      </c>
      <c r="Y219" s="32">
        <v>2</v>
      </c>
      <c r="Z219" s="32">
        <v>31</v>
      </c>
      <c r="AA219" s="32">
        <v>29</v>
      </c>
      <c r="AB219" s="32">
        <v>5.03</v>
      </c>
      <c r="AC219" s="32">
        <v>0</v>
      </c>
      <c r="AD219" s="32">
        <v>0</v>
      </c>
      <c r="AE219" s="32">
        <v>0</v>
      </c>
      <c r="AF219" s="32">
        <v>17</v>
      </c>
      <c r="AG219" s="32">
        <v>5.8</v>
      </c>
      <c r="AH219" s="32">
        <v>0</v>
      </c>
      <c r="AI219" s="32">
        <v>0</v>
      </c>
      <c r="AJ219" s="32">
        <v>0</v>
      </c>
      <c r="AK219" s="32">
        <v>58</v>
      </c>
      <c r="AL219" s="32">
        <v>23.31</v>
      </c>
      <c r="AM219" s="32">
        <v>0</v>
      </c>
      <c r="AN219" s="32">
        <v>0</v>
      </c>
      <c r="AO219" s="32">
        <v>0</v>
      </c>
      <c r="AP219" s="32">
        <v>26</v>
      </c>
      <c r="AQ219" s="32">
        <v>9.83</v>
      </c>
      <c r="AR219" s="32">
        <v>0</v>
      </c>
      <c r="AS219" s="32">
        <v>0</v>
      </c>
      <c r="AT219" s="32">
        <v>0</v>
      </c>
      <c r="AU219" s="32">
        <v>130</v>
      </c>
      <c r="AV219" s="32">
        <v>21.69</v>
      </c>
      <c r="AW219" s="32">
        <v>0</v>
      </c>
      <c r="AX219" s="32">
        <v>0</v>
      </c>
      <c r="AY219" s="32">
        <v>18.920000000000002</v>
      </c>
      <c r="AZ219" s="32">
        <v>0</v>
      </c>
      <c r="BA219" s="32">
        <v>0</v>
      </c>
      <c r="BB219" s="32">
        <v>0</v>
      </c>
      <c r="BC219" s="32">
        <v>0</v>
      </c>
      <c r="BD219" s="32">
        <v>34</v>
      </c>
      <c r="BE219" s="32">
        <v>140</v>
      </c>
      <c r="BF219" s="32">
        <v>0</v>
      </c>
      <c r="BG219" s="32">
        <v>16</v>
      </c>
      <c r="BH219" s="32">
        <v>2</v>
      </c>
      <c r="BI219" s="32">
        <v>68</v>
      </c>
      <c r="BJ219" s="32">
        <v>0</v>
      </c>
      <c r="BK219" s="32">
        <v>0</v>
      </c>
      <c r="BL219" s="32">
        <v>0</v>
      </c>
      <c r="BM219" s="32">
        <v>0</v>
      </c>
      <c r="BN219" s="32">
        <v>0</v>
      </c>
      <c r="BO219" s="32">
        <v>0</v>
      </c>
      <c r="BP219" s="32">
        <v>0</v>
      </c>
      <c r="BQ219" s="32">
        <v>0</v>
      </c>
      <c r="BR219" s="32">
        <v>0</v>
      </c>
      <c r="BS219" s="32">
        <v>0</v>
      </c>
      <c r="CH219" s="38" t="s">
        <v>259</v>
      </c>
      <c r="CI219" s="38" t="s">
        <v>564</v>
      </c>
      <c r="CJ219" s="38"/>
    </row>
    <row r="220" spans="1:88" s="1" customFormat="1" hidden="1">
      <c r="A220" s="41" t="s">
        <v>257</v>
      </c>
      <c r="B220" s="32">
        <v>12</v>
      </c>
      <c r="C220" s="32">
        <v>1</v>
      </c>
      <c r="D220" s="32">
        <v>0</v>
      </c>
      <c r="E220" s="32">
        <v>0</v>
      </c>
      <c r="F220" s="32">
        <v>0</v>
      </c>
      <c r="G220" s="32">
        <v>26</v>
      </c>
      <c r="H220" s="32">
        <v>1</v>
      </c>
      <c r="I220" s="32">
        <v>0</v>
      </c>
      <c r="J220" s="32">
        <v>0</v>
      </c>
      <c r="K220" s="32">
        <v>0</v>
      </c>
      <c r="L220" s="32">
        <v>80</v>
      </c>
      <c r="M220" s="32">
        <v>68</v>
      </c>
      <c r="N220" s="32">
        <v>0</v>
      </c>
      <c r="O220" s="32">
        <v>16</v>
      </c>
      <c r="P220" s="32">
        <v>0</v>
      </c>
      <c r="Q220" s="32">
        <v>37</v>
      </c>
      <c r="R220" s="32">
        <v>3</v>
      </c>
      <c r="S220" s="32">
        <v>0</v>
      </c>
      <c r="T220" s="32">
        <v>0</v>
      </c>
      <c r="U220" s="32">
        <v>0</v>
      </c>
      <c r="V220" s="32">
        <v>85</v>
      </c>
      <c r="W220" s="32">
        <v>49</v>
      </c>
      <c r="X220" s="32">
        <v>0</v>
      </c>
      <c r="Y220" s="32">
        <v>10</v>
      </c>
      <c r="Z220" s="32">
        <v>70</v>
      </c>
      <c r="AA220" s="32">
        <v>12</v>
      </c>
      <c r="AB220" s="32">
        <v>0.8</v>
      </c>
      <c r="AC220" s="32">
        <v>0</v>
      </c>
      <c r="AD220" s="32">
        <v>0</v>
      </c>
      <c r="AE220" s="32">
        <v>0</v>
      </c>
      <c r="AF220" s="32">
        <v>26</v>
      </c>
      <c r="AG220" s="32">
        <v>0.6</v>
      </c>
      <c r="AH220" s="32">
        <v>0</v>
      </c>
      <c r="AI220" s="32">
        <v>0</v>
      </c>
      <c r="AJ220" s="32">
        <v>0</v>
      </c>
      <c r="AK220" s="32">
        <v>81</v>
      </c>
      <c r="AL220" s="32">
        <v>41.9</v>
      </c>
      <c r="AM220" s="32">
        <v>0</v>
      </c>
      <c r="AN220" s="32">
        <v>0</v>
      </c>
      <c r="AO220" s="32">
        <v>0</v>
      </c>
      <c r="AP220" s="32">
        <v>37</v>
      </c>
      <c r="AQ220" s="32">
        <v>1.79</v>
      </c>
      <c r="AR220" s="32">
        <v>0</v>
      </c>
      <c r="AS220" s="32">
        <v>0</v>
      </c>
      <c r="AT220" s="32">
        <v>0</v>
      </c>
      <c r="AU220" s="32">
        <v>85</v>
      </c>
      <c r="AV220" s="32">
        <v>28.69</v>
      </c>
      <c r="AW220" s="32">
        <v>0</v>
      </c>
      <c r="AX220" s="32">
        <v>0</v>
      </c>
      <c r="AY220" s="32">
        <v>44.33</v>
      </c>
      <c r="AZ220" s="32">
        <v>0</v>
      </c>
      <c r="BA220" s="32">
        <v>0</v>
      </c>
      <c r="BB220" s="32">
        <v>0</v>
      </c>
      <c r="BC220" s="32">
        <v>0</v>
      </c>
      <c r="BD220" s="32">
        <v>9</v>
      </c>
      <c r="BE220" s="32">
        <v>17</v>
      </c>
      <c r="BF220" s="32">
        <v>1</v>
      </c>
      <c r="BG220" s="32">
        <v>1</v>
      </c>
      <c r="BH220" s="32">
        <v>0</v>
      </c>
      <c r="BI220" s="32">
        <v>1</v>
      </c>
      <c r="BJ220" s="32">
        <v>0</v>
      </c>
      <c r="BK220" s="32">
        <v>0</v>
      </c>
      <c r="BL220" s="32">
        <v>0</v>
      </c>
      <c r="BM220" s="32">
        <v>0</v>
      </c>
      <c r="BN220" s="32">
        <v>0</v>
      </c>
      <c r="BO220" s="32">
        <v>0</v>
      </c>
      <c r="BP220" s="32">
        <v>0.6</v>
      </c>
      <c r="BQ220" s="32">
        <v>0.6</v>
      </c>
      <c r="BR220" s="32">
        <v>0.6</v>
      </c>
      <c r="BS220" s="32">
        <v>0.6</v>
      </c>
      <c r="CH220" s="38" t="s">
        <v>260</v>
      </c>
      <c r="CI220" s="38" t="s">
        <v>498</v>
      </c>
      <c r="CJ220" s="38"/>
    </row>
    <row r="221" spans="1:88" s="1" customFormat="1" hidden="1">
      <c r="A221" s="41" t="s">
        <v>258</v>
      </c>
      <c r="B221" s="32">
        <v>10</v>
      </c>
      <c r="C221" s="32">
        <v>0</v>
      </c>
      <c r="D221" s="32">
        <v>0</v>
      </c>
      <c r="E221" s="32">
        <v>0</v>
      </c>
      <c r="F221" s="32">
        <v>0</v>
      </c>
      <c r="G221" s="32">
        <v>9</v>
      </c>
      <c r="H221" s="32">
        <v>0</v>
      </c>
      <c r="I221" s="32">
        <v>0</v>
      </c>
      <c r="J221" s="32">
        <v>0</v>
      </c>
      <c r="K221" s="32">
        <v>0</v>
      </c>
      <c r="L221" s="32">
        <v>51</v>
      </c>
      <c r="M221" s="32">
        <v>47</v>
      </c>
      <c r="N221" s="32">
        <v>37</v>
      </c>
      <c r="O221" s="32">
        <v>0</v>
      </c>
      <c r="P221" s="32">
        <v>0</v>
      </c>
      <c r="Q221" s="32">
        <v>42</v>
      </c>
      <c r="R221" s="32">
        <v>25</v>
      </c>
      <c r="S221" s="32">
        <v>17</v>
      </c>
      <c r="T221" s="32">
        <v>0</v>
      </c>
      <c r="U221" s="32">
        <v>0</v>
      </c>
      <c r="V221" s="32">
        <v>103</v>
      </c>
      <c r="W221" s="32">
        <v>55</v>
      </c>
      <c r="X221" s="32">
        <v>30</v>
      </c>
      <c r="Y221" s="32">
        <v>0</v>
      </c>
      <c r="Z221" s="32">
        <v>50</v>
      </c>
      <c r="AA221" s="32">
        <v>10</v>
      </c>
      <c r="AB221" s="32">
        <v>0</v>
      </c>
      <c r="AC221" s="32">
        <v>0</v>
      </c>
      <c r="AD221" s="32">
        <v>0</v>
      </c>
      <c r="AE221" s="32">
        <v>0</v>
      </c>
      <c r="AF221" s="32">
        <v>9</v>
      </c>
      <c r="AG221" s="32">
        <v>0</v>
      </c>
      <c r="AH221" s="32">
        <v>0</v>
      </c>
      <c r="AI221" s="32">
        <v>0</v>
      </c>
      <c r="AJ221" s="32">
        <v>0</v>
      </c>
      <c r="AK221" s="32">
        <v>51</v>
      </c>
      <c r="AL221" s="32">
        <v>24.32</v>
      </c>
      <c r="AM221" s="32">
        <v>3.82</v>
      </c>
      <c r="AN221" s="32">
        <v>0</v>
      </c>
      <c r="AO221" s="32">
        <v>0</v>
      </c>
      <c r="AP221" s="32">
        <v>42</v>
      </c>
      <c r="AQ221" s="32">
        <v>13.05</v>
      </c>
      <c r="AR221" s="32">
        <v>3.64</v>
      </c>
      <c r="AS221" s="32">
        <v>0</v>
      </c>
      <c r="AT221" s="32">
        <v>0</v>
      </c>
      <c r="AU221" s="32">
        <v>103</v>
      </c>
      <c r="AV221" s="32">
        <v>30.18</v>
      </c>
      <c r="AW221" s="32">
        <v>3.82</v>
      </c>
      <c r="AX221" s="32">
        <v>0</v>
      </c>
      <c r="AY221" s="32">
        <v>63</v>
      </c>
      <c r="AZ221" s="32"/>
      <c r="BA221" s="32">
        <v>1</v>
      </c>
      <c r="BB221" s="32"/>
      <c r="BC221" s="32"/>
      <c r="BD221" s="32"/>
      <c r="BE221" s="32"/>
      <c r="BF221" s="32"/>
      <c r="BG221" s="32"/>
      <c r="BH221" s="32"/>
      <c r="BI221" s="32"/>
      <c r="BJ221" s="32"/>
      <c r="BK221" s="32"/>
      <c r="BL221" s="32"/>
      <c r="BM221" s="32"/>
      <c r="BN221" s="32"/>
      <c r="BO221" s="32"/>
      <c r="BP221" s="32"/>
      <c r="BQ221" s="32"/>
      <c r="BR221" s="32"/>
      <c r="BS221" s="32"/>
      <c r="CH221" s="38" t="s">
        <v>261</v>
      </c>
      <c r="CI221" s="38" t="s">
        <v>519</v>
      </c>
      <c r="CJ221" s="38"/>
    </row>
    <row r="222" spans="1:88" s="1" customFormat="1" hidden="1">
      <c r="A222" s="41" t="s">
        <v>259</v>
      </c>
      <c r="B222" s="32">
        <v>13</v>
      </c>
      <c r="C222" s="32">
        <v>0</v>
      </c>
      <c r="D222" s="32">
        <v>0</v>
      </c>
      <c r="E222" s="32">
        <v>0</v>
      </c>
      <c r="F222" s="32">
        <v>0</v>
      </c>
      <c r="G222" s="32">
        <v>6</v>
      </c>
      <c r="H222" s="32">
        <v>0</v>
      </c>
      <c r="I222" s="32">
        <v>0</v>
      </c>
      <c r="J222" s="32">
        <v>0</v>
      </c>
      <c r="K222" s="32">
        <v>0</v>
      </c>
      <c r="L222" s="32">
        <v>50</v>
      </c>
      <c r="M222" s="32">
        <v>40</v>
      </c>
      <c r="N222" s="32">
        <v>0</v>
      </c>
      <c r="O222" s="32">
        <v>191</v>
      </c>
      <c r="P222" s="32">
        <v>0</v>
      </c>
      <c r="Q222" s="32">
        <v>0</v>
      </c>
      <c r="R222" s="32">
        <v>0</v>
      </c>
      <c r="S222" s="32">
        <v>0</v>
      </c>
      <c r="T222" s="32">
        <v>0</v>
      </c>
      <c r="U222" s="32">
        <v>0</v>
      </c>
      <c r="V222" s="32">
        <v>68</v>
      </c>
      <c r="W222" s="32">
        <v>77</v>
      </c>
      <c r="X222" s="32">
        <v>13</v>
      </c>
      <c r="Y222" s="32">
        <v>66</v>
      </c>
      <c r="Z222" s="32">
        <v>0</v>
      </c>
      <c r="AA222" s="32">
        <v>13</v>
      </c>
      <c r="AB222" s="32">
        <v>0</v>
      </c>
      <c r="AC222" s="32">
        <v>0</v>
      </c>
      <c r="AD222" s="32">
        <v>0</v>
      </c>
      <c r="AE222" s="32">
        <v>0</v>
      </c>
      <c r="AF222" s="32">
        <v>6</v>
      </c>
      <c r="AG222" s="32">
        <v>0</v>
      </c>
      <c r="AH222" s="32">
        <v>0</v>
      </c>
      <c r="AI222" s="32">
        <v>0</v>
      </c>
      <c r="AJ222" s="32">
        <v>0</v>
      </c>
      <c r="AK222" s="32">
        <v>50</v>
      </c>
      <c r="AL222" s="32">
        <v>24.18</v>
      </c>
      <c r="AM222" s="32">
        <v>0</v>
      </c>
      <c r="AN222" s="32">
        <v>0</v>
      </c>
      <c r="AO222" s="32">
        <v>0</v>
      </c>
      <c r="AP222" s="32">
        <v>0</v>
      </c>
      <c r="AQ222" s="32">
        <v>0</v>
      </c>
      <c r="AR222" s="32">
        <v>0</v>
      </c>
      <c r="AS222" s="32">
        <v>0</v>
      </c>
      <c r="AT222" s="32">
        <v>0</v>
      </c>
      <c r="AU222" s="32">
        <v>68</v>
      </c>
      <c r="AV222" s="32">
        <v>37.369999999999997</v>
      </c>
      <c r="AW222" s="32">
        <v>8.85</v>
      </c>
      <c r="AX222" s="32">
        <v>0</v>
      </c>
      <c r="AY222" s="32">
        <v>0</v>
      </c>
      <c r="AZ222" s="32">
        <v>0</v>
      </c>
      <c r="BA222" s="32">
        <v>0</v>
      </c>
      <c r="BB222" s="32">
        <v>0</v>
      </c>
      <c r="BC222" s="32">
        <v>0</v>
      </c>
      <c r="BD222" s="32">
        <v>1</v>
      </c>
      <c r="BE222" s="32">
        <v>0</v>
      </c>
      <c r="BF222" s="32">
        <v>0</v>
      </c>
      <c r="BG222" s="32">
        <v>0</v>
      </c>
      <c r="BH222" s="32">
        <v>1</v>
      </c>
      <c r="BI222" s="32">
        <v>0</v>
      </c>
      <c r="BJ222" s="32">
        <v>0</v>
      </c>
      <c r="BK222" s="32">
        <v>0</v>
      </c>
      <c r="BL222" s="32">
        <v>0</v>
      </c>
      <c r="BM222" s="32">
        <v>0</v>
      </c>
      <c r="BN222" s="32">
        <v>0.3</v>
      </c>
      <c r="BO222" s="32">
        <v>0</v>
      </c>
      <c r="BP222" s="32">
        <v>0</v>
      </c>
      <c r="BQ222" s="32">
        <v>0</v>
      </c>
      <c r="BR222" s="32">
        <v>1</v>
      </c>
      <c r="BS222" s="32">
        <v>0</v>
      </c>
      <c r="CH222" s="38" t="s">
        <v>262</v>
      </c>
      <c r="CI222" s="38" t="s">
        <v>498</v>
      </c>
      <c r="CJ222" s="38">
        <v>206</v>
      </c>
    </row>
    <row r="223" spans="1:88" s="1" customFormat="1" hidden="1">
      <c r="A223" s="41" t="s">
        <v>260</v>
      </c>
      <c r="B223" s="32">
        <v>17</v>
      </c>
      <c r="C223" s="32">
        <v>17</v>
      </c>
      <c r="D223" s="32">
        <v>0</v>
      </c>
      <c r="E223" s="32">
        <v>0</v>
      </c>
      <c r="F223" s="32">
        <v>1</v>
      </c>
      <c r="G223" s="32">
        <v>29</v>
      </c>
      <c r="H223" s="32">
        <v>1</v>
      </c>
      <c r="I223" s="32">
        <v>0</v>
      </c>
      <c r="J223" s="32">
        <v>0</v>
      </c>
      <c r="K223" s="32">
        <v>0</v>
      </c>
      <c r="L223" s="32">
        <v>110</v>
      </c>
      <c r="M223" s="32">
        <v>76</v>
      </c>
      <c r="N223" s="32">
        <v>0</v>
      </c>
      <c r="O223" s="32">
        <v>71</v>
      </c>
      <c r="P223" s="32">
        <v>0</v>
      </c>
      <c r="Q223" s="32">
        <v>18</v>
      </c>
      <c r="R223" s="32">
        <v>13</v>
      </c>
      <c r="S223" s="32">
        <v>0</v>
      </c>
      <c r="T223" s="32">
        <v>0</v>
      </c>
      <c r="U223" s="32">
        <v>44</v>
      </c>
      <c r="V223" s="32">
        <v>133</v>
      </c>
      <c r="W223" s="32">
        <v>47</v>
      </c>
      <c r="X223" s="32">
        <v>0</v>
      </c>
      <c r="Y223" s="32">
        <v>0</v>
      </c>
      <c r="Z223" s="32">
        <v>31</v>
      </c>
      <c r="AA223" s="32">
        <v>17</v>
      </c>
      <c r="AB223" s="32">
        <v>8.8000000000000007</v>
      </c>
      <c r="AC223" s="32">
        <v>0</v>
      </c>
      <c r="AD223" s="32">
        <v>0</v>
      </c>
      <c r="AE223" s="32">
        <v>0.75</v>
      </c>
      <c r="AF223" s="32">
        <v>29</v>
      </c>
      <c r="AG223" s="32">
        <v>0.4</v>
      </c>
      <c r="AH223" s="32">
        <v>0</v>
      </c>
      <c r="AI223" s="32">
        <v>0</v>
      </c>
      <c r="AJ223" s="32">
        <v>0</v>
      </c>
      <c r="AK223" s="32">
        <v>110</v>
      </c>
      <c r="AL223" s="32">
        <v>45.96</v>
      </c>
      <c r="AM223" s="32">
        <v>0</v>
      </c>
      <c r="AN223" s="32">
        <v>0</v>
      </c>
      <c r="AO223" s="32">
        <v>0</v>
      </c>
      <c r="AP223" s="32">
        <v>18</v>
      </c>
      <c r="AQ223" s="32">
        <v>5.89</v>
      </c>
      <c r="AR223" s="32">
        <v>0</v>
      </c>
      <c r="AS223" s="32">
        <v>0</v>
      </c>
      <c r="AT223" s="32">
        <v>16.68</v>
      </c>
      <c r="AU223" s="32">
        <v>133</v>
      </c>
      <c r="AV223" s="32">
        <v>23.77</v>
      </c>
      <c r="AW223" s="32">
        <v>0</v>
      </c>
      <c r="AX223" s="32">
        <v>0</v>
      </c>
      <c r="AY223" s="32">
        <v>26.63</v>
      </c>
      <c r="AZ223" s="32">
        <v>0</v>
      </c>
      <c r="BA223" s="32">
        <v>0</v>
      </c>
      <c r="BB223" s="32">
        <v>0</v>
      </c>
      <c r="BC223" s="32">
        <v>3</v>
      </c>
      <c r="BD223" s="32">
        <v>0</v>
      </c>
      <c r="BE223" s="32">
        <v>8</v>
      </c>
      <c r="BF223" s="32">
        <v>0</v>
      </c>
      <c r="BG223" s="32"/>
      <c r="BH223" s="32">
        <v>4</v>
      </c>
      <c r="BI223" s="32"/>
      <c r="BJ223" s="32">
        <v>0</v>
      </c>
      <c r="BK223" s="32">
        <v>0</v>
      </c>
      <c r="BL223" s="32">
        <v>0</v>
      </c>
      <c r="BM223" s="32">
        <v>0</v>
      </c>
      <c r="BN223" s="32">
        <v>0</v>
      </c>
      <c r="BO223" s="32"/>
      <c r="BP223" s="32">
        <v>0</v>
      </c>
      <c r="BQ223" s="32"/>
      <c r="BR223" s="32">
        <v>4</v>
      </c>
      <c r="BS223" s="32"/>
      <c r="CH223" s="38" t="s">
        <v>263</v>
      </c>
      <c r="CI223" s="38" t="s">
        <v>519</v>
      </c>
      <c r="CJ223" s="38">
        <v>135</v>
      </c>
    </row>
    <row r="224" spans="1:88" s="1" customFormat="1" hidden="1">
      <c r="A224" s="41" t="s">
        <v>261</v>
      </c>
      <c r="B224" s="32">
        <v>19</v>
      </c>
      <c r="C224" s="32">
        <v>2</v>
      </c>
      <c r="D224" s="32"/>
      <c r="E224" s="32"/>
      <c r="F224" s="32"/>
      <c r="G224" s="32">
        <v>34</v>
      </c>
      <c r="H224" s="32">
        <v>3</v>
      </c>
      <c r="I224" s="32"/>
      <c r="J224" s="32"/>
      <c r="K224" s="32"/>
      <c r="L224" s="32">
        <v>101</v>
      </c>
      <c r="M224" s="32">
        <v>44</v>
      </c>
      <c r="N224" s="32"/>
      <c r="O224" s="32">
        <v>54</v>
      </c>
      <c r="P224" s="32"/>
      <c r="Q224" s="32">
        <v>30</v>
      </c>
      <c r="R224" s="32">
        <v>13</v>
      </c>
      <c r="S224" s="32"/>
      <c r="T224" s="32"/>
      <c r="U224" s="32">
        <v>7</v>
      </c>
      <c r="V224" s="32">
        <v>78</v>
      </c>
      <c r="W224" s="32">
        <v>28</v>
      </c>
      <c r="X224" s="32"/>
      <c r="Y224" s="32"/>
      <c r="Z224" s="32">
        <v>88</v>
      </c>
      <c r="AA224" s="32">
        <v>19</v>
      </c>
      <c r="AB224" s="32">
        <v>1.2</v>
      </c>
      <c r="AC224" s="32"/>
      <c r="AD224" s="32"/>
      <c r="AE224" s="32"/>
      <c r="AF224" s="32">
        <v>34</v>
      </c>
      <c r="AG224" s="32">
        <v>1.8</v>
      </c>
      <c r="AH224" s="32"/>
      <c r="AI224" s="32"/>
      <c r="AJ224" s="32"/>
      <c r="AK224" s="32">
        <v>101</v>
      </c>
      <c r="AL224" s="32">
        <v>25.62</v>
      </c>
      <c r="AM224" s="32"/>
      <c r="AN224" s="32"/>
      <c r="AO224" s="32"/>
      <c r="AP224" s="32">
        <v>30</v>
      </c>
      <c r="AQ224" s="32">
        <v>7.96</v>
      </c>
      <c r="AR224" s="32"/>
      <c r="AS224" s="32"/>
      <c r="AT224" s="32">
        <v>4.6399999999999997</v>
      </c>
      <c r="AU224" s="32">
        <v>78</v>
      </c>
      <c r="AV224" s="32">
        <v>17.149999999999999</v>
      </c>
      <c r="AW224" s="32"/>
      <c r="AX224" s="32"/>
      <c r="AY224" s="32">
        <v>38.549999999999997</v>
      </c>
      <c r="AZ224" s="32"/>
      <c r="BA224" s="32"/>
      <c r="BB224" s="32"/>
      <c r="BC224" s="32"/>
      <c r="BD224" s="32"/>
      <c r="BE224" s="32">
        <v>18</v>
      </c>
      <c r="BF224" s="32">
        <v>1</v>
      </c>
      <c r="BG224" s="32">
        <v>2</v>
      </c>
      <c r="BH224" s="32">
        <v>2</v>
      </c>
      <c r="BI224" s="32">
        <v>16</v>
      </c>
      <c r="BJ224" s="32"/>
      <c r="BK224" s="32"/>
      <c r="BL224" s="32"/>
      <c r="BM224" s="32"/>
      <c r="BN224" s="32">
        <v>0</v>
      </c>
      <c r="BO224" s="32">
        <v>12.3</v>
      </c>
      <c r="BP224" s="32">
        <v>1</v>
      </c>
      <c r="BQ224" s="32">
        <v>1.6</v>
      </c>
      <c r="BR224" s="32">
        <v>2</v>
      </c>
      <c r="BS224" s="32">
        <v>9.5</v>
      </c>
      <c r="CH224" s="38" t="s">
        <v>264</v>
      </c>
      <c r="CI224" s="38" t="s">
        <v>498</v>
      </c>
      <c r="CJ224" s="38">
        <v>49</v>
      </c>
    </row>
    <row r="225" spans="1:88" s="1" customFormat="1" hidden="1">
      <c r="A225" s="41" t="s">
        <v>262</v>
      </c>
      <c r="B225" s="32">
        <v>24</v>
      </c>
      <c r="C225" s="32">
        <v>1</v>
      </c>
      <c r="D225" s="32">
        <v>0</v>
      </c>
      <c r="E225" s="32">
        <v>0</v>
      </c>
      <c r="F225" s="32">
        <v>0</v>
      </c>
      <c r="G225" s="32">
        <v>48</v>
      </c>
      <c r="H225" s="32">
        <v>9</v>
      </c>
      <c r="I225" s="32">
        <v>0</v>
      </c>
      <c r="J225" s="32">
        <v>0</v>
      </c>
      <c r="K225" s="32">
        <v>0</v>
      </c>
      <c r="L225" s="32">
        <v>79</v>
      </c>
      <c r="M225" s="32">
        <v>73</v>
      </c>
      <c r="N225" s="32">
        <v>0</v>
      </c>
      <c r="O225" s="32">
        <v>89</v>
      </c>
      <c r="P225" s="32">
        <v>0</v>
      </c>
      <c r="Q225" s="32">
        <v>43</v>
      </c>
      <c r="R225" s="32">
        <v>29</v>
      </c>
      <c r="S225" s="32">
        <v>0</v>
      </c>
      <c r="T225" s="32">
        <v>16</v>
      </c>
      <c r="U225" s="32">
        <v>16</v>
      </c>
      <c r="V225" s="32">
        <v>93</v>
      </c>
      <c r="W225" s="32">
        <v>105</v>
      </c>
      <c r="X225" s="32">
        <v>0</v>
      </c>
      <c r="Y225" s="32">
        <v>117</v>
      </c>
      <c r="Z225" s="32">
        <v>14</v>
      </c>
      <c r="AA225" s="32">
        <v>24</v>
      </c>
      <c r="AB225" s="32">
        <v>1.68</v>
      </c>
      <c r="AC225" s="32">
        <v>0</v>
      </c>
      <c r="AD225" s="32">
        <v>0</v>
      </c>
      <c r="AE225" s="32">
        <v>0</v>
      </c>
      <c r="AF225" s="32">
        <v>48</v>
      </c>
      <c r="AG225" s="32">
        <v>6.38</v>
      </c>
      <c r="AH225" s="32">
        <v>0</v>
      </c>
      <c r="AI225" s="32">
        <v>0</v>
      </c>
      <c r="AJ225" s="32">
        <v>0</v>
      </c>
      <c r="AK225" s="32">
        <v>79</v>
      </c>
      <c r="AL225" s="32">
        <v>42.57</v>
      </c>
      <c r="AM225" s="32">
        <v>0</v>
      </c>
      <c r="AN225" s="32">
        <v>89</v>
      </c>
      <c r="AO225" s="32">
        <v>0</v>
      </c>
      <c r="AP225" s="32">
        <v>43</v>
      </c>
      <c r="AQ225" s="32">
        <v>16.7</v>
      </c>
      <c r="AR225" s="32">
        <v>0</v>
      </c>
      <c r="AS225" s="32">
        <v>16</v>
      </c>
      <c r="AT225" s="32">
        <v>13.45</v>
      </c>
      <c r="AU225" s="32">
        <v>93</v>
      </c>
      <c r="AV225" s="32">
        <v>62.37</v>
      </c>
      <c r="AW225" s="32">
        <v>0</v>
      </c>
      <c r="AX225" s="32">
        <v>117</v>
      </c>
      <c r="AY225" s="32">
        <v>11.73</v>
      </c>
      <c r="AZ225" s="32">
        <v>0</v>
      </c>
      <c r="BA225" s="32">
        <v>0</v>
      </c>
      <c r="BB225" s="32">
        <v>0</v>
      </c>
      <c r="BC225" s="32">
        <v>1</v>
      </c>
      <c r="BD225" s="32">
        <v>0</v>
      </c>
      <c r="BE225" s="32">
        <v>5</v>
      </c>
      <c r="BF225" s="32">
        <v>0</v>
      </c>
      <c r="BG225" s="32">
        <v>2</v>
      </c>
      <c r="BH225" s="32">
        <v>1</v>
      </c>
      <c r="BI225" s="32">
        <v>15</v>
      </c>
      <c r="BJ225" s="32">
        <v>0</v>
      </c>
      <c r="BK225" s="32">
        <v>0</v>
      </c>
      <c r="BL225" s="32">
        <v>0</v>
      </c>
      <c r="BM225" s="32">
        <v>1</v>
      </c>
      <c r="BN225" s="32">
        <v>0</v>
      </c>
      <c r="BO225" s="32">
        <v>5</v>
      </c>
      <c r="BP225" s="32">
        <v>0</v>
      </c>
      <c r="BQ225" s="32">
        <v>2</v>
      </c>
      <c r="BR225" s="32">
        <v>1</v>
      </c>
      <c r="BS225" s="32">
        <v>15</v>
      </c>
      <c r="CH225" s="38" t="s">
        <v>265</v>
      </c>
      <c r="CI225" s="38" t="s">
        <v>565</v>
      </c>
      <c r="CJ225" s="38"/>
    </row>
    <row r="226" spans="1:88" s="1" customFormat="1" hidden="1">
      <c r="A226" s="41" t="s">
        <v>263</v>
      </c>
      <c r="B226" s="32">
        <v>15</v>
      </c>
      <c r="C226" s="32">
        <v>2</v>
      </c>
      <c r="D226" s="32">
        <v>0</v>
      </c>
      <c r="E226" s="32">
        <v>0</v>
      </c>
      <c r="F226" s="32">
        <v>0</v>
      </c>
      <c r="G226" s="32">
        <v>6</v>
      </c>
      <c r="H226" s="32">
        <v>7</v>
      </c>
      <c r="I226" s="32">
        <v>0</v>
      </c>
      <c r="J226" s="32">
        <v>0</v>
      </c>
      <c r="K226" s="32">
        <v>0</v>
      </c>
      <c r="L226" s="32">
        <v>50</v>
      </c>
      <c r="M226" s="32">
        <v>102</v>
      </c>
      <c r="N226" s="32">
        <v>0</v>
      </c>
      <c r="O226" s="32">
        <v>84</v>
      </c>
      <c r="P226" s="32">
        <v>0</v>
      </c>
      <c r="Q226" s="32">
        <v>0</v>
      </c>
      <c r="R226" s="32">
        <v>0</v>
      </c>
      <c r="S226" s="32">
        <v>0</v>
      </c>
      <c r="T226" s="32">
        <v>59</v>
      </c>
      <c r="U226" s="32">
        <v>0</v>
      </c>
      <c r="V226" s="32">
        <v>97</v>
      </c>
      <c r="W226" s="32">
        <v>76</v>
      </c>
      <c r="X226" s="32">
        <v>0</v>
      </c>
      <c r="Y226" s="32">
        <v>72</v>
      </c>
      <c r="Z226" s="32">
        <v>98</v>
      </c>
      <c r="AA226" s="32">
        <v>15</v>
      </c>
      <c r="AB226" s="32">
        <v>1.1000000000000001</v>
      </c>
      <c r="AC226" s="32">
        <v>0</v>
      </c>
      <c r="AD226" s="32">
        <v>0</v>
      </c>
      <c r="AE226" s="32">
        <v>0</v>
      </c>
      <c r="AF226" s="32">
        <v>6</v>
      </c>
      <c r="AG226" s="32">
        <v>3.8</v>
      </c>
      <c r="AH226" s="32">
        <v>0</v>
      </c>
      <c r="AI226" s="32">
        <v>0</v>
      </c>
      <c r="AJ226" s="32">
        <v>0</v>
      </c>
      <c r="AK226" s="32">
        <v>50</v>
      </c>
      <c r="AL226" s="32">
        <v>57.9</v>
      </c>
      <c r="AM226" s="32">
        <v>0</v>
      </c>
      <c r="AN226" s="32">
        <v>0</v>
      </c>
      <c r="AO226" s="32">
        <v>0</v>
      </c>
      <c r="AP226" s="32">
        <v>0</v>
      </c>
      <c r="AQ226" s="32">
        <v>0</v>
      </c>
      <c r="AR226" s="32">
        <v>0</v>
      </c>
      <c r="AS226" s="32">
        <v>0</v>
      </c>
      <c r="AT226" s="32">
        <v>0</v>
      </c>
      <c r="AU226" s="32">
        <v>97</v>
      </c>
      <c r="AV226" s="32">
        <v>46.7</v>
      </c>
      <c r="AW226" s="32">
        <v>0</v>
      </c>
      <c r="AX226" s="32">
        <v>0</v>
      </c>
      <c r="AY226" s="32">
        <v>48.3</v>
      </c>
      <c r="AZ226" s="32">
        <v>0</v>
      </c>
      <c r="BA226" s="32">
        <v>0</v>
      </c>
      <c r="BB226" s="32">
        <v>0</v>
      </c>
      <c r="BC226" s="32">
        <v>0</v>
      </c>
      <c r="BD226" s="32">
        <v>1</v>
      </c>
      <c r="BE226" s="32">
        <v>4</v>
      </c>
      <c r="BF226" s="32">
        <v>0</v>
      </c>
      <c r="BG226" s="32">
        <v>0</v>
      </c>
      <c r="BH226" s="32">
        <v>1</v>
      </c>
      <c r="BI226" s="32">
        <v>0</v>
      </c>
      <c r="BJ226" s="32">
        <v>0</v>
      </c>
      <c r="BK226" s="32">
        <v>0</v>
      </c>
      <c r="BL226" s="32">
        <v>0</v>
      </c>
      <c r="BM226" s="32">
        <v>0</v>
      </c>
      <c r="BN226" s="32">
        <v>1</v>
      </c>
      <c r="BO226" s="32">
        <v>2.4</v>
      </c>
      <c r="BP226" s="32">
        <v>0</v>
      </c>
      <c r="BQ226" s="32">
        <v>0</v>
      </c>
      <c r="BR226" s="32">
        <v>1</v>
      </c>
      <c r="BS226" s="32">
        <v>0</v>
      </c>
      <c r="CH226" s="38" t="s">
        <v>266</v>
      </c>
      <c r="CI226" s="38" t="s">
        <v>498</v>
      </c>
      <c r="CJ226" s="38"/>
    </row>
    <row r="227" spans="1:88" s="1" customFormat="1" hidden="1">
      <c r="A227" s="41" t="s">
        <v>264</v>
      </c>
      <c r="B227" s="32" t="s">
        <v>93</v>
      </c>
      <c r="C227" s="32" t="s">
        <v>93</v>
      </c>
      <c r="D227" s="32" t="s">
        <v>93</v>
      </c>
      <c r="E227" s="32" t="s">
        <v>93</v>
      </c>
      <c r="F227" s="32" t="s">
        <v>93</v>
      </c>
      <c r="G227" s="32" t="s">
        <v>93</v>
      </c>
      <c r="H227" s="32" t="s">
        <v>93</v>
      </c>
      <c r="I227" s="32" t="s">
        <v>93</v>
      </c>
      <c r="J227" s="32" t="s">
        <v>93</v>
      </c>
      <c r="K227" s="32" t="s">
        <v>93</v>
      </c>
      <c r="L227" s="32" t="s">
        <v>93</v>
      </c>
      <c r="M227" s="32" t="s">
        <v>93</v>
      </c>
      <c r="N227" s="32" t="s">
        <v>93</v>
      </c>
      <c r="O227" s="32" t="s">
        <v>93</v>
      </c>
      <c r="P227" s="32" t="s">
        <v>93</v>
      </c>
      <c r="Q227" s="32" t="s">
        <v>93</v>
      </c>
      <c r="R227" s="32" t="s">
        <v>93</v>
      </c>
      <c r="S227" s="32" t="s">
        <v>93</v>
      </c>
      <c r="T227" s="32" t="s">
        <v>93</v>
      </c>
      <c r="U227" s="32" t="s">
        <v>93</v>
      </c>
      <c r="V227" s="32" t="s">
        <v>93</v>
      </c>
      <c r="W227" s="32" t="s">
        <v>93</v>
      </c>
      <c r="X227" s="32" t="s">
        <v>93</v>
      </c>
      <c r="Y227" s="32" t="s">
        <v>93</v>
      </c>
      <c r="Z227" s="32" t="s">
        <v>93</v>
      </c>
      <c r="AA227" s="32" t="s">
        <v>93</v>
      </c>
      <c r="AB227" s="32" t="s">
        <v>93</v>
      </c>
      <c r="AC227" s="32" t="s">
        <v>93</v>
      </c>
      <c r="AD227" s="32" t="s">
        <v>93</v>
      </c>
      <c r="AE227" s="32" t="s">
        <v>93</v>
      </c>
      <c r="AF227" s="32" t="s">
        <v>93</v>
      </c>
      <c r="AG227" s="32" t="s">
        <v>93</v>
      </c>
      <c r="AH227" s="32" t="s">
        <v>93</v>
      </c>
      <c r="AI227" s="32" t="s">
        <v>93</v>
      </c>
      <c r="AJ227" s="32" t="s">
        <v>93</v>
      </c>
      <c r="AK227" s="32" t="s">
        <v>93</v>
      </c>
      <c r="AL227" s="32" t="s">
        <v>93</v>
      </c>
      <c r="AM227" s="32" t="s">
        <v>93</v>
      </c>
      <c r="AN227" s="32" t="s">
        <v>93</v>
      </c>
      <c r="AO227" s="32" t="s">
        <v>93</v>
      </c>
      <c r="AP227" s="32" t="s">
        <v>93</v>
      </c>
      <c r="AQ227" s="32" t="s">
        <v>93</v>
      </c>
      <c r="AR227" s="32" t="s">
        <v>93</v>
      </c>
      <c r="AS227" s="32" t="s">
        <v>93</v>
      </c>
      <c r="AT227" s="32" t="s">
        <v>93</v>
      </c>
      <c r="AU227" s="32" t="s">
        <v>93</v>
      </c>
      <c r="AV227" s="32" t="s">
        <v>93</v>
      </c>
      <c r="AW227" s="32" t="s">
        <v>93</v>
      </c>
      <c r="AX227" s="32" t="s">
        <v>93</v>
      </c>
      <c r="AY227" s="32" t="s">
        <v>93</v>
      </c>
      <c r="AZ227" s="32" t="s">
        <v>93</v>
      </c>
      <c r="BA227" s="32" t="s">
        <v>93</v>
      </c>
      <c r="BB227" s="32" t="s">
        <v>93</v>
      </c>
      <c r="BC227" s="32" t="s">
        <v>93</v>
      </c>
      <c r="BD227" s="32" t="s">
        <v>93</v>
      </c>
      <c r="BE227" s="32" t="s">
        <v>93</v>
      </c>
      <c r="BF227" s="32" t="s">
        <v>93</v>
      </c>
      <c r="BG227" s="32" t="s">
        <v>93</v>
      </c>
      <c r="BH227" s="32" t="s">
        <v>93</v>
      </c>
      <c r="BI227" s="32" t="s">
        <v>93</v>
      </c>
      <c r="BJ227" s="32" t="s">
        <v>93</v>
      </c>
      <c r="BK227" s="32" t="s">
        <v>93</v>
      </c>
      <c r="BL227" s="32" t="s">
        <v>93</v>
      </c>
      <c r="BM227" s="32" t="s">
        <v>93</v>
      </c>
      <c r="BN227" s="32" t="s">
        <v>93</v>
      </c>
      <c r="BO227" s="32" t="s">
        <v>93</v>
      </c>
      <c r="BP227" s="32" t="s">
        <v>93</v>
      </c>
      <c r="BQ227" s="32" t="s">
        <v>93</v>
      </c>
      <c r="BR227" s="32" t="s">
        <v>93</v>
      </c>
      <c r="BS227" s="32"/>
      <c r="BT227" s="1" t="s">
        <v>94</v>
      </c>
      <c r="CH227" s="38" t="s">
        <v>267</v>
      </c>
      <c r="CI227" s="38" t="s">
        <v>498</v>
      </c>
      <c r="CJ227" s="38"/>
    </row>
    <row r="228" spans="1:88" s="1" customFormat="1" hidden="1">
      <c r="A228" s="41" t="s">
        <v>265</v>
      </c>
      <c r="B228" s="32">
        <v>39</v>
      </c>
      <c r="C228" s="32">
        <v>1</v>
      </c>
      <c r="D228" s="32">
        <v>0</v>
      </c>
      <c r="E228" s="32">
        <v>0</v>
      </c>
      <c r="F228" s="32">
        <v>0</v>
      </c>
      <c r="G228" s="32">
        <v>80</v>
      </c>
      <c r="H228" s="32">
        <v>33</v>
      </c>
      <c r="I228" s="32">
        <v>0</v>
      </c>
      <c r="J228" s="32">
        <v>2</v>
      </c>
      <c r="K228" s="32">
        <v>0</v>
      </c>
      <c r="L228" s="32">
        <v>82</v>
      </c>
      <c r="M228" s="32">
        <v>25</v>
      </c>
      <c r="N228" s="32">
        <v>0</v>
      </c>
      <c r="O228" s="32">
        <v>144</v>
      </c>
      <c r="P228" s="32">
        <v>2</v>
      </c>
      <c r="Q228" s="32">
        <v>25</v>
      </c>
      <c r="R228" s="32">
        <v>21</v>
      </c>
      <c r="S228" s="32">
        <v>0</v>
      </c>
      <c r="T228" s="32">
        <v>76</v>
      </c>
      <c r="U228" s="32">
        <v>9</v>
      </c>
      <c r="V228" s="32">
        <v>160</v>
      </c>
      <c r="W228" s="32">
        <v>172</v>
      </c>
      <c r="X228" s="32">
        <v>0</v>
      </c>
      <c r="Y228" s="32">
        <v>285</v>
      </c>
      <c r="Z228" s="32">
        <v>117</v>
      </c>
      <c r="AA228" s="32">
        <v>39</v>
      </c>
      <c r="AB228" s="32">
        <v>0.57999999999999996</v>
      </c>
      <c r="AC228" s="32">
        <v>0</v>
      </c>
      <c r="AD228" s="32">
        <v>0</v>
      </c>
      <c r="AE228" s="32">
        <v>0</v>
      </c>
      <c r="AF228" s="32">
        <v>80</v>
      </c>
      <c r="AG228" s="32">
        <v>22.3</v>
      </c>
      <c r="AH228" s="32">
        <v>0</v>
      </c>
      <c r="AI228" s="32">
        <v>0</v>
      </c>
      <c r="AJ228" s="32">
        <v>0</v>
      </c>
      <c r="AK228" s="32">
        <v>82</v>
      </c>
      <c r="AL228" s="32">
        <v>41.66</v>
      </c>
      <c r="AM228" s="32">
        <v>0</v>
      </c>
      <c r="AN228" s="32">
        <v>0</v>
      </c>
      <c r="AO228" s="32">
        <v>1.34</v>
      </c>
      <c r="AP228" s="32">
        <v>25</v>
      </c>
      <c r="AQ228" s="32">
        <v>10.24</v>
      </c>
      <c r="AR228" s="32">
        <v>0</v>
      </c>
      <c r="AS228" s="32">
        <v>0</v>
      </c>
      <c r="AT228" s="32">
        <v>5.41</v>
      </c>
      <c r="AU228" s="32">
        <v>160</v>
      </c>
      <c r="AV228" s="32">
        <v>103.09</v>
      </c>
      <c r="AW228" s="32">
        <v>0</v>
      </c>
      <c r="AX228" s="32">
        <v>0</v>
      </c>
      <c r="AY228" s="32">
        <v>68.77</v>
      </c>
      <c r="AZ228" s="32"/>
      <c r="BA228" s="32"/>
      <c r="BB228" s="32"/>
      <c r="BC228" s="32"/>
      <c r="BD228" s="32"/>
      <c r="BE228" s="32"/>
      <c r="BF228" s="32"/>
      <c r="BG228" s="32"/>
      <c r="BH228" s="32"/>
      <c r="BI228" s="32"/>
      <c r="BJ228" s="32"/>
      <c r="BK228" s="32"/>
      <c r="BL228" s="32"/>
      <c r="BM228" s="32"/>
      <c r="BN228" s="32"/>
      <c r="BO228" s="32"/>
      <c r="BP228" s="32"/>
      <c r="BQ228" s="32"/>
      <c r="BR228" s="32"/>
      <c r="BS228" s="32"/>
      <c r="CH228" s="38" t="s">
        <v>268</v>
      </c>
      <c r="CI228" s="38" t="s">
        <v>498</v>
      </c>
      <c r="CJ228" s="38">
        <v>121</v>
      </c>
    </row>
    <row r="229" spans="1:88" s="1" customFormat="1" hidden="1">
      <c r="A229" s="41" t="s">
        <v>266</v>
      </c>
      <c r="B229" s="32">
        <v>15</v>
      </c>
      <c r="C229" s="32"/>
      <c r="D229" s="32"/>
      <c r="E229" s="32"/>
      <c r="F229" s="32"/>
      <c r="G229" s="32">
        <v>51</v>
      </c>
      <c r="H229" s="32"/>
      <c r="I229" s="32"/>
      <c r="J229" s="32"/>
      <c r="K229" s="32"/>
      <c r="L229" s="32">
        <v>121</v>
      </c>
      <c r="M229" s="32">
        <v>42</v>
      </c>
      <c r="N229" s="32"/>
      <c r="O229" s="32"/>
      <c r="P229" s="32"/>
      <c r="Q229" s="32">
        <v>16</v>
      </c>
      <c r="R229" s="32">
        <v>5</v>
      </c>
      <c r="S229" s="32"/>
      <c r="T229" s="32"/>
      <c r="U229" s="32"/>
      <c r="V229" s="32">
        <v>123</v>
      </c>
      <c r="W229" s="32">
        <v>47</v>
      </c>
      <c r="X229" s="32"/>
      <c r="Y229" s="32"/>
      <c r="Z229" s="32">
        <v>64</v>
      </c>
      <c r="AA229" s="32">
        <v>16</v>
      </c>
      <c r="AB229" s="32"/>
      <c r="AC229" s="32"/>
      <c r="AD229" s="32"/>
      <c r="AE229" s="32"/>
      <c r="AF229" s="32">
        <v>51</v>
      </c>
      <c r="AG229" s="32"/>
      <c r="AH229" s="32"/>
      <c r="AI229" s="32"/>
      <c r="AJ229" s="32"/>
      <c r="AK229" s="32">
        <v>121</v>
      </c>
      <c r="AL229" s="32">
        <v>25.9</v>
      </c>
      <c r="AM229" s="32"/>
      <c r="AN229" s="32"/>
      <c r="AO229" s="32"/>
      <c r="AP229" s="32">
        <v>16</v>
      </c>
      <c r="AQ229" s="32">
        <v>3.51</v>
      </c>
      <c r="AR229" s="32"/>
      <c r="AS229" s="32"/>
      <c r="AT229" s="32"/>
      <c r="AU229" s="32">
        <v>123</v>
      </c>
      <c r="AV229" s="32">
        <v>31.4</v>
      </c>
      <c r="AW229" s="32"/>
      <c r="AX229" s="32"/>
      <c r="AY229" s="32">
        <v>42.83</v>
      </c>
      <c r="AZ229" s="32"/>
      <c r="BA229" s="32"/>
      <c r="BB229" s="32"/>
      <c r="BC229" s="32"/>
      <c r="BD229" s="32"/>
      <c r="BE229" s="32"/>
      <c r="BF229" s="32"/>
      <c r="BG229" s="32"/>
      <c r="BH229" s="32"/>
      <c r="BI229" s="32"/>
      <c r="BJ229" s="32"/>
      <c r="BK229" s="32"/>
      <c r="BL229" s="32"/>
      <c r="BM229" s="32"/>
      <c r="BN229" s="32"/>
      <c r="BO229" s="32"/>
      <c r="BP229" s="32"/>
      <c r="BQ229" s="32"/>
      <c r="BR229" s="32"/>
      <c r="BS229" s="32"/>
      <c r="CH229" s="38" t="s">
        <v>269</v>
      </c>
      <c r="CI229" s="38" t="s">
        <v>566</v>
      </c>
      <c r="CJ229" s="38"/>
    </row>
    <row r="230" spans="1:88" s="1" customFormat="1" hidden="1">
      <c r="A230" s="41" t="s">
        <v>267</v>
      </c>
      <c r="B230" s="32" t="s">
        <v>93</v>
      </c>
      <c r="C230" s="32" t="s">
        <v>93</v>
      </c>
      <c r="D230" s="32" t="s">
        <v>93</v>
      </c>
      <c r="E230" s="32" t="s">
        <v>93</v>
      </c>
      <c r="F230" s="32" t="s">
        <v>93</v>
      </c>
      <c r="G230" s="32" t="s">
        <v>93</v>
      </c>
      <c r="H230" s="32" t="s">
        <v>93</v>
      </c>
      <c r="I230" s="32" t="s">
        <v>93</v>
      </c>
      <c r="J230" s="32" t="s">
        <v>93</v>
      </c>
      <c r="K230" s="32" t="s">
        <v>93</v>
      </c>
      <c r="L230" s="32" t="s">
        <v>93</v>
      </c>
      <c r="M230" s="32" t="s">
        <v>93</v>
      </c>
      <c r="N230" s="32" t="s">
        <v>93</v>
      </c>
      <c r="O230" s="32" t="s">
        <v>93</v>
      </c>
      <c r="P230" s="32" t="s">
        <v>93</v>
      </c>
      <c r="Q230" s="32" t="s">
        <v>93</v>
      </c>
      <c r="R230" s="32" t="s">
        <v>93</v>
      </c>
      <c r="S230" s="32" t="s">
        <v>93</v>
      </c>
      <c r="T230" s="32" t="s">
        <v>93</v>
      </c>
      <c r="U230" s="32" t="s">
        <v>93</v>
      </c>
      <c r="V230" s="32" t="s">
        <v>93</v>
      </c>
      <c r="W230" s="32" t="s">
        <v>93</v>
      </c>
      <c r="X230" s="32" t="s">
        <v>93</v>
      </c>
      <c r="Y230" s="32" t="s">
        <v>93</v>
      </c>
      <c r="Z230" s="32" t="s">
        <v>93</v>
      </c>
      <c r="AA230" s="32" t="s">
        <v>93</v>
      </c>
      <c r="AB230" s="32" t="s">
        <v>93</v>
      </c>
      <c r="AC230" s="32" t="s">
        <v>93</v>
      </c>
      <c r="AD230" s="32" t="s">
        <v>93</v>
      </c>
      <c r="AE230" s="32" t="s">
        <v>93</v>
      </c>
      <c r="AF230" s="32" t="s">
        <v>93</v>
      </c>
      <c r="AG230" s="32" t="s">
        <v>93</v>
      </c>
      <c r="AH230" s="32" t="s">
        <v>93</v>
      </c>
      <c r="AI230" s="32" t="s">
        <v>93</v>
      </c>
      <c r="AJ230" s="32" t="s">
        <v>93</v>
      </c>
      <c r="AK230" s="32" t="s">
        <v>93</v>
      </c>
      <c r="AL230" s="32" t="s">
        <v>93</v>
      </c>
      <c r="AM230" s="32" t="s">
        <v>93</v>
      </c>
      <c r="AN230" s="32" t="s">
        <v>93</v>
      </c>
      <c r="AO230" s="32" t="s">
        <v>93</v>
      </c>
      <c r="AP230" s="32" t="s">
        <v>93</v>
      </c>
      <c r="AQ230" s="32" t="s">
        <v>93</v>
      </c>
      <c r="AR230" s="32" t="s">
        <v>93</v>
      </c>
      <c r="AS230" s="32" t="s">
        <v>93</v>
      </c>
      <c r="AT230" s="32" t="s">
        <v>93</v>
      </c>
      <c r="AU230" s="32" t="s">
        <v>93</v>
      </c>
      <c r="AV230" s="32" t="s">
        <v>93</v>
      </c>
      <c r="AW230" s="32" t="s">
        <v>93</v>
      </c>
      <c r="AX230" s="32" t="s">
        <v>93</v>
      </c>
      <c r="AY230" s="32" t="s">
        <v>93</v>
      </c>
      <c r="AZ230" s="32" t="s">
        <v>93</v>
      </c>
      <c r="BA230" s="32" t="s">
        <v>93</v>
      </c>
      <c r="BB230" s="32" t="s">
        <v>93</v>
      </c>
      <c r="BC230" s="32" t="s">
        <v>93</v>
      </c>
      <c r="BD230" s="32" t="s">
        <v>93</v>
      </c>
      <c r="BE230" s="32" t="s">
        <v>93</v>
      </c>
      <c r="BF230" s="32" t="s">
        <v>93</v>
      </c>
      <c r="BG230" s="32" t="s">
        <v>93</v>
      </c>
      <c r="BH230" s="32" t="s">
        <v>93</v>
      </c>
      <c r="BI230" s="32" t="s">
        <v>93</v>
      </c>
      <c r="BJ230" s="32" t="s">
        <v>93</v>
      </c>
      <c r="BK230" s="32" t="s">
        <v>93</v>
      </c>
      <c r="BL230" s="32" t="s">
        <v>93</v>
      </c>
      <c r="BM230" s="32" t="s">
        <v>93</v>
      </c>
      <c r="BN230" s="32" t="s">
        <v>93</v>
      </c>
      <c r="BO230" s="32" t="s">
        <v>93</v>
      </c>
      <c r="BP230" s="32" t="s">
        <v>93</v>
      </c>
      <c r="BQ230" s="32" t="s">
        <v>93</v>
      </c>
      <c r="BR230" s="32" t="s">
        <v>93</v>
      </c>
      <c r="BS230" s="32"/>
      <c r="BT230" s="1" t="s">
        <v>94</v>
      </c>
      <c r="CH230" s="38" t="s">
        <v>270</v>
      </c>
      <c r="CI230" s="38" t="s">
        <v>498</v>
      </c>
      <c r="CJ230" s="38">
        <v>27</v>
      </c>
    </row>
    <row r="231" spans="1:88" s="1" customFormat="1" hidden="1">
      <c r="A231" s="41" t="s">
        <v>268</v>
      </c>
      <c r="B231" s="32">
        <v>16</v>
      </c>
      <c r="C231" s="32">
        <v>0</v>
      </c>
      <c r="D231" s="32">
        <v>0</v>
      </c>
      <c r="E231" s="32">
        <v>0</v>
      </c>
      <c r="F231" s="32">
        <v>0</v>
      </c>
      <c r="G231" s="32">
        <v>83</v>
      </c>
      <c r="H231" s="32">
        <v>20</v>
      </c>
      <c r="I231" s="32">
        <v>0</v>
      </c>
      <c r="J231" s="32">
        <v>0</v>
      </c>
      <c r="K231" s="32">
        <v>0</v>
      </c>
      <c r="L231" s="32">
        <v>92</v>
      </c>
      <c r="M231" s="32">
        <v>45</v>
      </c>
      <c r="N231" s="32">
        <v>0</v>
      </c>
      <c r="O231" s="32">
        <v>100</v>
      </c>
      <c r="P231" s="32">
        <v>0</v>
      </c>
      <c r="Q231" s="32">
        <v>17</v>
      </c>
      <c r="R231" s="32">
        <v>59</v>
      </c>
      <c r="S231" s="32">
        <v>0</v>
      </c>
      <c r="T231" s="32">
        <v>6</v>
      </c>
      <c r="U231" s="32">
        <v>70</v>
      </c>
      <c r="V231" s="32">
        <v>129</v>
      </c>
      <c r="W231" s="32">
        <v>94</v>
      </c>
      <c r="X231" s="32">
        <v>0</v>
      </c>
      <c r="Y231" s="32">
        <v>0</v>
      </c>
      <c r="Z231" s="32">
        <v>14</v>
      </c>
      <c r="AA231" s="32">
        <v>16</v>
      </c>
      <c r="AB231" s="32">
        <v>0</v>
      </c>
      <c r="AC231" s="32">
        <v>0</v>
      </c>
      <c r="AD231" s="32">
        <v>0</v>
      </c>
      <c r="AE231" s="32">
        <v>0</v>
      </c>
      <c r="AF231" s="32">
        <v>83</v>
      </c>
      <c r="AG231" s="32">
        <v>12.88</v>
      </c>
      <c r="AH231" s="32">
        <v>0</v>
      </c>
      <c r="AI231" s="32">
        <v>0</v>
      </c>
      <c r="AJ231" s="32">
        <v>0</v>
      </c>
      <c r="AK231" s="32">
        <v>92</v>
      </c>
      <c r="AL231" s="32">
        <v>25.85</v>
      </c>
      <c r="AM231" s="32">
        <v>0</v>
      </c>
      <c r="AN231" s="32">
        <v>0</v>
      </c>
      <c r="AO231" s="32">
        <v>0</v>
      </c>
      <c r="AP231" s="32">
        <v>17</v>
      </c>
      <c r="AQ231" s="32">
        <v>17.690000000000001</v>
      </c>
      <c r="AR231" s="32">
        <v>0</v>
      </c>
      <c r="AS231" s="32">
        <v>0</v>
      </c>
      <c r="AT231" s="32">
        <v>42.41</v>
      </c>
      <c r="AU231" s="32">
        <v>129.57</v>
      </c>
      <c r="AV231" s="32">
        <v>32.67</v>
      </c>
      <c r="AW231" s="32">
        <v>0</v>
      </c>
      <c r="AX231" s="32">
        <v>0</v>
      </c>
      <c r="AY231" s="32">
        <v>9.27</v>
      </c>
      <c r="AZ231" s="32"/>
      <c r="BA231" s="32"/>
      <c r="BB231" s="32"/>
      <c r="BC231" s="32"/>
      <c r="BD231" s="32"/>
      <c r="BE231" s="32"/>
      <c r="BF231" s="32"/>
      <c r="BG231" s="32"/>
      <c r="BH231" s="32"/>
      <c r="BI231" s="32"/>
      <c r="BJ231" s="32"/>
      <c r="BK231" s="32"/>
      <c r="BL231" s="32"/>
      <c r="BM231" s="32"/>
      <c r="BN231" s="32"/>
      <c r="BO231" s="32"/>
      <c r="BP231" s="32"/>
      <c r="BQ231" s="32"/>
      <c r="BR231" s="32"/>
      <c r="BS231" s="32"/>
      <c r="CH231" s="38" t="s">
        <v>271</v>
      </c>
      <c r="CI231" s="38" t="s">
        <v>567</v>
      </c>
      <c r="CJ231" s="38"/>
    </row>
    <row r="232" spans="1:88" s="1" customFormat="1" hidden="1">
      <c r="A232" s="41" t="s">
        <v>269</v>
      </c>
      <c r="B232" s="32">
        <v>45</v>
      </c>
      <c r="C232" s="32">
        <v>7</v>
      </c>
      <c r="D232" s="32">
        <v>0</v>
      </c>
      <c r="E232" s="32">
        <v>0</v>
      </c>
      <c r="F232" s="32">
        <v>0</v>
      </c>
      <c r="G232" s="32">
        <v>44</v>
      </c>
      <c r="H232" s="32">
        <v>7</v>
      </c>
      <c r="I232" s="32">
        <v>0</v>
      </c>
      <c r="J232" s="32">
        <v>0</v>
      </c>
      <c r="K232" s="32">
        <v>0</v>
      </c>
      <c r="L232" s="32">
        <v>71</v>
      </c>
      <c r="M232" s="32">
        <v>81</v>
      </c>
      <c r="N232" s="32">
        <v>90</v>
      </c>
      <c r="O232" s="32">
        <v>87</v>
      </c>
      <c r="P232" s="32">
        <v>0</v>
      </c>
      <c r="Q232" s="32">
        <v>53</v>
      </c>
      <c r="R232" s="32">
        <v>17</v>
      </c>
      <c r="S232" s="32">
        <v>0</v>
      </c>
      <c r="T232" s="32">
        <v>0</v>
      </c>
      <c r="U232" s="32">
        <v>2</v>
      </c>
      <c r="V232" s="32">
        <v>150</v>
      </c>
      <c r="W232" s="32">
        <v>59</v>
      </c>
      <c r="X232" s="32">
        <v>24</v>
      </c>
      <c r="Y232" s="32">
        <v>0</v>
      </c>
      <c r="Z232" s="32">
        <v>192</v>
      </c>
      <c r="AA232" s="32">
        <v>45</v>
      </c>
      <c r="AB232" s="32">
        <v>4.51</v>
      </c>
      <c r="AC232" s="32">
        <v>0</v>
      </c>
      <c r="AD232" s="32">
        <v>0</v>
      </c>
      <c r="AE232" s="32">
        <v>0</v>
      </c>
      <c r="AF232" s="32">
        <v>44</v>
      </c>
      <c r="AG232" s="32">
        <v>4.9000000000000004</v>
      </c>
      <c r="AH232" s="32">
        <v>0</v>
      </c>
      <c r="AI232" s="32">
        <v>0</v>
      </c>
      <c r="AJ232" s="32">
        <v>0</v>
      </c>
      <c r="AK232" s="32">
        <v>71</v>
      </c>
      <c r="AL232" s="32">
        <v>49</v>
      </c>
      <c r="AM232" s="32">
        <v>48.22</v>
      </c>
      <c r="AN232" s="32">
        <v>20.67</v>
      </c>
      <c r="AO232" s="32">
        <v>0</v>
      </c>
      <c r="AP232" s="32">
        <v>53</v>
      </c>
      <c r="AQ232" s="32">
        <v>8.5399999999999991</v>
      </c>
      <c r="AR232" s="32">
        <v>0</v>
      </c>
      <c r="AS232" s="32">
        <v>0</v>
      </c>
      <c r="AT232" s="32">
        <v>1.1100000000000001</v>
      </c>
      <c r="AU232" s="32">
        <v>150</v>
      </c>
      <c r="AV232" s="32">
        <v>36.81</v>
      </c>
      <c r="AW232" s="32">
        <v>8.23</v>
      </c>
      <c r="AX232" s="32">
        <v>0</v>
      </c>
      <c r="AY232" s="32">
        <v>93.36</v>
      </c>
      <c r="AZ232" s="32">
        <v>0</v>
      </c>
      <c r="BA232" s="32">
        <v>0</v>
      </c>
      <c r="BB232" s="32">
        <v>0</v>
      </c>
      <c r="BC232" s="32">
        <v>0</v>
      </c>
      <c r="BD232" s="32">
        <v>0</v>
      </c>
      <c r="BE232" s="32">
        <v>0</v>
      </c>
      <c r="BF232" s="32">
        <v>0</v>
      </c>
      <c r="BG232" s="32">
        <v>0</v>
      </c>
      <c r="BH232" s="32">
        <v>2</v>
      </c>
      <c r="BI232" s="32">
        <v>8</v>
      </c>
      <c r="BJ232" s="32">
        <v>0</v>
      </c>
      <c r="BK232" s="32">
        <v>0</v>
      </c>
      <c r="BL232" s="32">
        <v>0</v>
      </c>
      <c r="BM232" s="32">
        <v>0</v>
      </c>
      <c r="BN232" s="32">
        <v>0</v>
      </c>
      <c r="BO232" s="32">
        <v>0</v>
      </c>
      <c r="BP232" s="32">
        <v>0</v>
      </c>
      <c r="BQ232" s="32">
        <v>0</v>
      </c>
      <c r="BR232" s="32">
        <v>2</v>
      </c>
      <c r="BS232" s="32">
        <v>6.4</v>
      </c>
      <c r="CH232" s="38" t="s">
        <v>272</v>
      </c>
      <c r="CI232" s="38" t="s">
        <v>498</v>
      </c>
      <c r="CJ232" s="38"/>
    </row>
    <row r="233" spans="1:88" s="1" customFormat="1" hidden="1">
      <c r="A233" s="41" t="s">
        <v>270</v>
      </c>
      <c r="B233" s="32" t="s">
        <v>93</v>
      </c>
      <c r="C233" s="32" t="s">
        <v>93</v>
      </c>
      <c r="D233" s="32" t="s">
        <v>93</v>
      </c>
      <c r="E233" s="32" t="s">
        <v>93</v>
      </c>
      <c r="F233" s="32" t="s">
        <v>93</v>
      </c>
      <c r="G233" s="32" t="s">
        <v>93</v>
      </c>
      <c r="H233" s="32" t="s">
        <v>93</v>
      </c>
      <c r="I233" s="32" t="s">
        <v>93</v>
      </c>
      <c r="J233" s="32" t="s">
        <v>93</v>
      </c>
      <c r="K233" s="32" t="s">
        <v>93</v>
      </c>
      <c r="L233" s="32" t="s">
        <v>93</v>
      </c>
      <c r="M233" s="32" t="s">
        <v>93</v>
      </c>
      <c r="N233" s="32" t="s">
        <v>93</v>
      </c>
      <c r="O233" s="32" t="s">
        <v>93</v>
      </c>
      <c r="P233" s="32" t="s">
        <v>93</v>
      </c>
      <c r="Q233" s="32" t="s">
        <v>93</v>
      </c>
      <c r="R233" s="32" t="s">
        <v>93</v>
      </c>
      <c r="S233" s="32" t="s">
        <v>93</v>
      </c>
      <c r="T233" s="32" t="s">
        <v>93</v>
      </c>
      <c r="U233" s="32" t="s">
        <v>93</v>
      </c>
      <c r="V233" s="32" t="s">
        <v>93</v>
      </c>
      <c r="W233" s="32" t="s">
        <v>93</v>
      </c>
      <c r="X233" s="32" t="s">
        <v>93</v>
      </c>
      <c r="Y233" s="32" t="s">
        <v>93</v>
      </c>
      <c r="Z233" s="32" t="s">
        <v>93</v>
      </c>
      <c r="AA233" s="32" t="s">
        <v>93</v>
      </c>
      <c r="AB233" s="32" t="s">
        <v>93</v>
      </c>
      <c r="AC233" s="32" t="s">
        <v>93</v>
      </c>
      <c r="AD233" s="32" t="s">
        <v>93</v>
      </c>
      <c r="AE233" s="32" t="s">
        <v>93</v>
      </c>
      <c r="AF233" s="32" t="s">
        <v>93</v>
      </c>
      <c r="AG233" s="32" t="s">
        <v>93</v>
      </c>
      <c r="AH233" s="32" t="s">
        <v>93</v>
      </c>
      <c r="AI233" s="32" t="s">
        <v>93</v>
      </c>
      <c r="AJ233" s="32" t="s">
        <v>93</v>
      </c>
      <c r="AK233" s="32" t="s">
        <v>93</v>
      </c>
      <c r="AL233" s="32" t="s">
        <v>93</v>
      </c>
      <c r="AM233" s="32" t="s">
        <v>93</v>
      </c>
      <c r="AN233" s="32" t="s">
        <v>93</v>
      </c>
      <c r="AO233" s="32" t="s">
        <v>93</v>
      </c>
      <c r="AP233" s="32" t="s">
        <v>93</v>
      </c>
      <c r="AQ233" s="32" t="s">
        <v>93</v>
      </c>
      <c r="AR233" s="32" t="s">
        <v>93</v>
      </c>
      <c r="AS233" s="32" t="s">
        <v>93</v>
      </c>
      <c r="AT233" s="32" t="s">
        <v>93</v>
      </c>
      <c r="AU233" s="32" t="s">
        <v>93</v>
      </c>
      <c r="AV233" s="32" t="s">
        <v>93</v>
      </c>
      <c r="AW233" s="32" t="s">
        <v>93</v>
      </c>
      <c r="AX233" s="32" t="s">
        <v>93</v>
      </c>
      <c r="AY233" s="32" t="s">
        <v>93</v>
      </c>
      <c r="AZ233" s="32" t="s">
        <v>93</v>
      </c>
      <c r="BA233" s="32" t="s">
        <v>93</v>
      </c>
      <c r="BB233" s="32" t="s">
        <v>93</v>
      </c>
      <c r="BC233" s="32" t="s">
        <v>93</v>
      </c>
      <c r="BD233" s="32" t="s">
        <v>93</v>
      </c>
      <c r="BE233" s="32" t="s">
        <v>93</v>
      </c>
      <c r="BF233" s="32" t="s">
        <v>93</v>
      </c>
      <c r="BG233" s="32" t="s">
        <v>93</v>
      </c>
      <c r="BH233" s="32" t="s">
        <v>93</v>
      </c>
      <c r="BI233" s="32" t="s">
        <v>93</v>
      </c>
      <c r="BJ233" s="32" t="s">
        <v>93</v>
      </c>
      <c r="BK233" s="32" t="s">
        <v>93</v>
      </c>
      <c r="BL233" s="32" t="s">
        <v>93</v>
      </c>
      <c r="BM233" s="32" t="s">
        <v>93</v>
      </c>
      <c r="BN233" s="32" t="s">
        <v>93</v>
      </c>
      <c r="BO233" s="32" t="s">
        <v>93</v>
      </c>
      <c r="BP233" s="32" t="s">
        <v>93</v>
      </c>
      <c r="BQ233" s="32" t="s">
        <v>93</v>
      </c>
      <c r="BR233" s="32" t="s">
        <v>93</v>
      </c>
      <c r="BS233" s="32"/>
      <c r="BT233" s="1" t="s">
        <v>94</v>
      </c>
      <c r="CH233" s="38" t="s">
        <v>273</v>
      </c>
      <c r="CI233" s="38" t="s">
        <v>568</v>
      </c>
      <c r="CJ233" s="38"/>
    </row>
    <row r="234" spans="1:88" s="1" customFormat="1" hidden="1">
      <c r="A234" s="41" t="s">
        <v>271</v>
      </c>
      <c r="B234" s="32">
        <v>10</v>
      </c>
      <c r="C234" s="32">
        <v>1</v>
      </c>
      <c r="D234" s="32">
        <v>0</v>
      </c>
      <c r="E234" s="32">
        <v>0</v>
      </c>
      <c r="F234" s="32">
        <v>2</v>
      </c>
      <c r="G234" s="32">
        <v>19</v>
      </c>
      <c r="H234" s="32">
        <v>12</v>
      </c>
      <c r="I234" s="32">
        <v>0</v>
      </c>
      <c r="J234" s="32">
        <v>0</v>
      </c>
      <c r="K234" s="32">
        <v>0</v>
      </c>
      <c r="L234" s="32">
        <v>7</v>
      </c>
      <c r="M234" s="32">
        <v>81</v>
      </c>
      <c r="N234" s="32">
        <v>0</v>
      </c>
      <c r="O234" s="32">
        <v>0</v>
      </c>
      <c r="P234" s="32">
        <v>0</v>
      </c>
      <c r="Q234" s="32">
        <v>11</v>
      </c>
      <c r="R234" s="32">
        <v>17</v>
      </c>
      <c r="S234" s="32">
        <v>0</v>
      </c>
      <c r="T234" s="32">
        <v>0</v>
      </c>
      <c r="U234" s="32">
        <v>2</v>
      </c>
      <c r="V234" s="32">
        <v>47</v>
      </c>
      <c r="W234" s="32">
        <v>45</v>
      </c>
      <c r="X234" s="32">
        <v>0</v>
      </c>
      <c r="Y234" s="32">
        <v>0</v>
      </c>
      <c r="Z234" s="32">
        <v>11</v>
      </c>
      <c r="AA234" s="32">
        <v>10</v>
      </c>
      <c r="AB234" s="32">
        <v>0.8</v>
      </c>
      <c r="AC234" s="32">
        <v>0</v>
      </c>
      <c r="AD234" s="32">
        <v>0</v>
      </c>
      <c r="AE234" s="32">
        <v>0.75</v>
      </c>
      <c r="AF234" s="32">
        <v>19</v>
      </c>
      <c r="AG234" s="32">
        <v>6.4</v>
      </c>
      <c r="AH234" s="32">
        <v>0</v>
      </c>
      <c r="AI234" s="32">
        <v>0</v>
      </c>
      <c r="AJ234" s="32">
        <v>0</v>
      </c>
      <c r="AK234" s="32">
        <v>7</v>
      </c>
      <c r="AL234" s="32">
        <v>30.73</v>
      </c>
      <c r="AM234" s="32">
        <v>0</v>
      </c>
      <c r="AN234" s="32">
        <v>0</v>
      </c>
      <c r="AO234" s="32">
        <v>0</v>
      </c>
      <c r="AP234" s="32">
        <v>11</v>
      </c>
      <c r="AQ234" s="32">
        <v>6.76</v>
      </c>
      <c r="AR234" s="32">
        <v>0</v>
      </c>
      <c r="AS234" s="32">
        <v>0</v>
      </c>
      <c r="AT234" s="32">
        <v>1.69</v>
      </c>
      <c r="AU234" s="32">
        <v>47</v>
      </c>
      <c r="AV234" s="32">
        <v>24.43</v>
      </c>
      <c r="AW234" s="32">
        <v>0</v>
      </c>
      <c r="AX234" s="32">
        <v>0</v>
      </c>
      <c r="AY234" s="32">
        <v>7.41</v>
      </c>
      <c r="AZ234" s="32">
        <v>0</v>
      </c>
      <c r="BA234" s="32">
        <v>0</v>
      </c>
      <c r="BB234" s="32">
        <v>0</v>
      </c>
      <c r="BC234" s="32">
        <v>0</v>
      </c>
      <c r="BD234" s="32">
        <v>0</v>
      </c>
      <c r="BE234" s="32">
        <v>0</v>
      </c>
      <c r="BF234" s="32">
        <v>0</v>
      </c>
      <c r="BG234" s="32">
        <v>0</v>
      </c>
      <c r="BH234" s="32">
        <v>0</v>
      </c>
      <c r="BI234" s="32">
        <v>6</v>
      </c>
      <c r="BJ234" s="32">
        <v>0</v>
      </c>
      <c r="BK234" s="32">
        <v>0</v>
      </c>
      <c r="BL234" s="32">
        <v>0</v>
      </c>
      <c r="BM234" s="32">
        <v>0</v>
      </c>
      <c r="BN234" s="32">
        <v>0</v>
      </c>
      <c r="BO234" s="32">
        <v>0</v>
      </c>
      <c r="BP234" s="32">
        <v>0</v>
      </c>
      <c r="BQ234" s="32">
        <v>0</v>
      </c>
      <c r="BR234" s="32">
        <v>0</v>
      </c>
      <c r="BS234" s="32">
        <v>6</v>
      </c>
      <c r="CH234" s="38" t="s">
        <v>274</v>
      </c>
      <c r="CI234" s="38" t="s">
        <v>498</v>
      </c>
      <c r="CJ234" s="38">
        <v>30</v>
      </c>
    </row>
    <row r="235" spans="1:88" s="1" customFormat="1" hidden="1">
      <c r="A235" s="41" t="s">
        <v>272</v>
      </c>
      <c r="B235" s="32" t="s">
        <v>93</v>
      </c>
      <c r="C235" s="32" t="s">
        <v>93</v>
      </c>
      <c r="D235" s="32" t="s">
        <v>93</v>
      </c>
      <c r="E235" s="32" t="s">
        <v>93</v>
      </c>
      <c r="F235" s="32" t="s">
        <v>93</v>
      </c>
      <c r="G235" s="32" t="s">
        <v>93</v>
      </c>
      <c r="H235" s="32" t="s">
        <v>93</v>
      </c>
      <c r="I235" s="32" t="s">
        <v>93</v>
      </c>
      <c r="J235" s="32" t="s">
        <v>93</v>
      </c>
      <c r="K235" s="32" t="s">
        <v>93</v>
      </c>
      <c r="L235" s="32" t="s">
        <v>93</v>
      </c>
      <c r="M235" s="32" t="s">
        <v>93</v>
      </c>
      <c r="N235" s="32" t="s">
        <v>93</v>
      </c>
      <c r="O235" s="32" t="s">
        <v>93</v>
      </c>
      <c r="P235" s="32" t="s">
        <v>93</v>
      </c>
      <c r="Q235" s="32" t="s">
        <v>93</v>
      </c>
      <c r="R235" s="32" t="s">
        <v>93</v>
      </c>
      <c r="S235" s="32" t="s">
        <v>93</v>
      </c>
      <c r="T235" s="32" t="s">
        <v>93</v>
      </c>
      <c r="U235" s="32" t="s">
        <v>93</v>
      </c>
      <c r="V235" s="32" t="s">
        <v>93</v>
      </c>
      <c r="W235" s="32" t="s">
        <v>93</v>
      </c>
      <c r="X235" s="32" t="s">
        <v>93</v>
      </c>
      <c r="Y235" s="32" t="s">
        <v>93</v>
      </c>
      <c r="Z235" s="32" t="s">
        <v>93</v>
      </c>
      <c r="AA235" s="32" t="s">
        <v>93</v>
      </c>
      <c r="AB235" s="32" t="s">
        <v>93</v>
      </c>
      <c r="AC235" s="32" t="s">
        <v>93</v>
      </c>
      <c r="AD235" s="32" t="s">
        <v>93</v>
      </c>
      <c r="AE235" s="32" t="s">
        <v>93</v>
      </c>
      <c r="AF235" s="32" t="s">
        <v>93</v>
      </c>
      <c r="AG235" s="32" t="s">
        <v>93</v>
      </c>
      <c r="AH235" s="32" t="s">
        <v>93</v>
      </c>
      <c r="AI235" s="32" t="s">
        <v>93</v>
      </c>
      <c r="AJ235" s="32" t="s">
        <v>93</v>
      </c>
      <c r="AK235" s="32" t="s">
        <v>93</v>
      </c>
      <c r="AL235" s="32" t="s">
        <v>93</v>
      </c>
      <c r="AM235" s="32" t="s">
        <v>93</v>
      </c>
      <c r="AN235" s="32" t="s">
        <v>93</v>
      </c>
      <c r="AO235" s="32" t="s">
        <v>93</v>
      </c>
      <c r="AP235" s="32" t="s">
        <v>93</v>
      </c>
      <c r="AQ235" s="32" t="s">
        <v>93</v>
      </c>
      <c r="AR235" s="32" t="s">
        <v>93</v>
      </c>
      <c r="AS235" s="32" t="s">
        <v>93</v>
      </c>
      <c r="AT235" s="32" t="s">
        <v>93</v>
      </c>
      <c r="AU235" s="32" t="s">
        <v>93</v>
      </c>
      <c r="AV235" s="32" t="s">
        <v>93</v>
      </c>
      <c r="AW235" s="32" t="s">
        <v>93</v>
      </c>
      <c r="AX235" s="32" t="s">
        <v>93</v>
      </c>
      <c r="AY235" s="32" t="s">
        <v>93</v>
      </c>
      <c r="AZ235" s="32" t="s">
        <v>93</v>
      </c>
      <c r="BA235" s="32" t="s">
        <v>93</v>
      </c>
      <c r="BB235" s="32" t="s">
        <v>93</v>
      </c>
      <c r="BC235" s="32" t="s">
        <v>93</v>
      </c>
      <c r="BD235" s="32" t="s">
        <v>93</v>
      </c>
      <c r="BE235" s="32" t="s">
        <v>93</v>
      </c>
      <c r="BF235" s="32" t="s">
        <v>93</v>
      </c>
      <c r="BG235" s="32" t="s">
        <v>93</v>
      </c>
      <c r="BH235" s="32" t="s">
        <v>93</v>
      </c>
      <c r="BI235" s="32" t="s">
        <v>93</v>
      </c>
      <c r="BJ235" s="32" t="s">
        <v>93</v>
      </c>
      <c r="BK235" s="32" t="s">
        <v>93</v>
      </c>
      <c r="BL235" s="32" t="s">
        <v>93</v>
      </c>
      <c r="BM235" s="32" t="s">
        <v>93</v>
      </c>
      <c r="BN235" s="32" t="s">
        <v>93</v>
      </c>
      <c r="BO235" s="32" t="s">
        <v>93</v>
      </c>
      <c r="BP235" s="32" t="s">
        <v>93</v>
      </c>
      <c r="BQ235" s="32" t="s">
        <v>93</v>
      </c>
      <c r="BR235" s="32" t="s">
        <v>93</v>
      </c>
      <c r="BS235" s="32"/>
      <c r="BT235" s="1" t="s">
        <v>94</v>
      </c>
      <c r="CH235" s="38" t="s">
        <v>275</v>
      </c>
      <c r="CI235" s="38" t="s">
        <v>498</v>
      </c>
      <c r="CJ235" s="38">
        <v>44</v>
      </c>
    </row>
    <row r="236" spans="1:88" s="1" customFormat="1" hidden="1">
      <c r="A236" s="41" t="s">
        <v>273</v>
      </c>
      <c r="B236" s="32">
        <v>21</v>
      </c>
      <c r="C236" s="32">
        <v>3</v>
      </c>
      <c r="D236" s="32">
        <v>0</v>
      </c>
      <c r="E236" s="32">
        <v>0</v>
      </c>
      <c r="F236" s="32">
        <v>0</v>
      </c>
      <c r="G236" s="32">
        <v>16</v>
      </c>
      <c r="H236" s="32">
        <v>1</v>
      </c>
      <c r="I236" s="32">
        <v>0</v>
      </c>
      <c r="J236" s="32">
        <v>0</v>
      </c>
      <c r="K236" s="32">
        <v>0</v>
      </c>
      <c r="L236" s="32">
        <v>74</v>
      </c>
      <c r="M236" s="32">
        <v>26</v>
      </c>
      <c r="N236" s="32">
        <v>0</v>
      </c>
      <c r="O236" s="32">
        <v>0</v>
      </c>
      <c r="P236" s="32">
        <v>0</v>
      </c>
      <c r="Q236" s="32">
        <v>26</v>
      </c>
      <c r="R236" s="32">
        <v>13</v>
      </c>
      <c r="S236" s="32">
        <v>0</v>
      </c>
      <c r="T236" s="32">
        <v>0</v>
      </c>
      <c r="U236" s="32">
        <v>1</v>
      </c>
      <c r="V236" s="32">
        <v>60</v>
      </c>
      <c r="W236" s="32">
        <v>119</v>
      </c>
      <c r="X236" s="32">
        <v>0</v>
      </c>
      <c r="Y236" s="32">
        <v>0</v>
      </c>
      <c r="Z236" s="32">
        <v>29</v>
      </c>
      <c r="AA236" s="32">
        <v>21</v>
      </c>
      <c r="AB236" s="32">
        <v>2</v>
      </c>
      <c r="AC236" s="32">
        <v>0</v>
      </c>
      <c r="AD236" s="32">
        <v>0</v>
      </c>
      <c r="AE236" s="32">
        <v>0</v>
      </c>
      <c r="AF236" s="32">
        <v>16</v>
      </c>
      <c r="AG236" s="32">
        <v>0.32</v>
      </c>
      <c r="AH236" s="32">
        <v>0</v>
      </c>
      <c r="AI236" s="32">
        <v>0</v>
      </c>
      <c r="AJ236" s="32">
        <v>0</v>
      </c>
      <c r="AK236" s="32">
        <v>74</v>
      </c>
      <c r="AL236" s="32">
        <v>16.21</v>
      </c>
      <c r="AM236" s="32">
        <v>0</v>
      </c>
      <c r="AN236" s="32">
        <v>0</v>
      </c>
      <c r="AO236" s="32">
        <v>1.35</v>
      </c>
      <c r="AP236" s="32">
        <v>26</v>
      </c>
      <c r="AQ236" s="32">
        <v>6.9</v>
      </c>
      <c r="AR236" s="32">
        <v>0</v>
      </c>
      <c r="AS236" s="32">
        <v>0</v>
      </c>
      <c r="AT236" s="32">
        <v>0.56999999999999995</v>
      </c>
      <c r="AU236" s="32">
        <v>60</v>
      </c>
      <c r="AV236" s="32">
        <v>85.64</v>
      </c>
      <c r="AW236" s="32">
        <v>0</v>
      </c>
      <c r="AX236" s="32">
        <v>0</v>
      </c>
      <c r="AY236" s="32">
        <v>19.45</v>
      </c>
      <c r="AZ236" s="32">
        <v>0</v>
      </c>
      <c r="BA236" s="32">
        <v>0</v>
      </c>
      <c r="BB236" s="32">
        <v>0</v>
      </c>
      <c r="BC236" s="32">
        <v>0</v>
      </c>
      <c r="BD236" s="32">
        <v>2</v>
      </c>
      <c r="BE236" s="32">
        <v>20</v>
      </c>
      <c r="BF236" s="32">
        <v>1</v>
      </c>
      <c r="BG236" s="32">
        <v>36</v>
      </c>
      <c r="BH236" s="32">
        <v>2</v>
      </c>
      <c r="BI236" s="32">
        <v>7</v>
      </c>
      <c r="BJ236" s="32">
        <v>0</v>
      </c>
      <c r="BK236" s="32">
        <v>0</v>
      </c>
      <c r="BL236" s="32">
        <v>0</v>
      </c>
      <c r="BM236" s="32">
        <v>0</v>
      </c>
      <c r="BN236" s="32">
        <v>0.16</v>
      </c>
      <c r="BO236" s="32">
        <v>3.79</v>
      </c>
      <c r="BP236" s="32">
        <v>1</v>
      </c>
      <c r="BQ236" s="32">
        <v>8.43</v>
      </c>
      <c r="BR236" s="32">
        <v>2</v>
      </c>
      <c r="BS236" s="32">
        <v>3.46</v>
      </c>
      <c r="CH236" s="38" t="s">
        <v>276</v>
      </c>
      <c r="CI236" s="38" t="s">
        <v>498</v>
      </c>
      <c r="CJ236" s="38"/>
    </row>
    <row r="237" spans="1:88" s="1" customFormat="1" hidden="1">
      <c r="A237" s="41" t="s">
        <v>274</v>
      </c>
      <c r="B237" s="32">
        <v>17</v>
      </c>
      <c r="C237" s="32">
        <v>1</v>
      </c>
      <c r="D237" s="32">
        <v>0</v>
      </c>
      <c r="E237" s="32">
        <v>0</v>
      </c>
      <c r="F237" s="32">
        <v>1</v>
      </c>
      <c r="G237" s="32">
        <v>22</v>
      </c>
      <c r="H237" s="32">
        <v>0</v>
      </c>
      <c r="I237" s="32">
        <v>0</v>
      </c>
      <c r="J237" s="32">
        <v>0</v>
      </c>
      <c r="K237" s="32">
        <v>0</v>
      </c>
      <c r="L237" s="32">
        <v>34</v>
      </c>
      <c r="M237" s="32">
        <v>21</v>
      </c>
      <c r="N237" s="32">
        <v>0</v>
      </c>
      <c r="O237" s="32">
        <v>29</v>
      </c>
      <c r="P237" s="32">
        <v>3</v>
      </c>
      <c r="Q237" s="32">
        <v>6</v>
      </c>
      <c r="R237" s="32">
        <v>20</v>
      </c>
      <c r="S237" s="32">
        <v>0</v>
      </c>
      <c r="T237" s="32">
        <v>23</v>
      </c>
      <c r="U237" s="32">
        <v>10</v>
      </c>
      <c r="V237" s="32">
        <v>67</v>
      </c>
      <c r="W237" s="32">
        <v>6</v>
      </c>
      <c r="X237" s="32">
        <v>0</v>
      </c>
      <c r="Y237" s="32">
        <v>1</v>
      </c>
      <c r="Z237" s="32">
        <v>25</v>
      </c>
      <c r="AA237" s="32">
        <v>17</v>
      </c>
      <c r="AB237" s="32">
        <v>0.8</v>
      </c>
      <c r="AC237" s="32">
        <v>0</v>
      </c>
      <c r="AD237" s="32">
        <v>0</v>
      </c>
      <c r="AE237" s="32">
        <v>0.93</v>
      </c>
      <c r="AF237" s="32">
        <v>22</v>
      </c>
      <c r="AG237" s="32">
        <v>0</v>
      </c>
      <c r="AH237" s="32">
        <v>0</v>
      </c>
      <c r="AI237" s="32">
        <v>0</v>
      </c>
      <c r="AJ237" s="32">
        <v>0</v>
      </c>
      <c r="AK237" s="32">
        <v>34</v>
      </c>
      <c r="AL237" s="32">
        <v>12.8</v>
      </c>
      <c r="AM237" s="32">
        <v>0</v>
      </c>
      <c r="AN237" s="32">
        <v>9.5</v>
      </c>
      <c r="AO237" s="32">
        <v>2.6</v>
      </c>
      <c r="AP237" s="32">
        <v>6</v>
      </c>
      <c r="AQ237" s="32">
        <v>10.9</v>
      </c>
      <c r="AR237" s="32">
        <v>0</v>
      </c>
      <c r="AS237" s="32">
        <v>4.58</v>
      </c>
      <c r="AT237" s="32">
        <v>4.8</v>
      </c>
      <c r="AU237" s="32">
        <v>67</v>
      </c>
      <c r="AV237" s="32">
        <v>4.7</v>
      </c>
      <c r="AW237" s="32">
        <v>0</v>
      </c>
      <c r="AX237" s="32">
        <v>0.6</v>
      </c>
      <c r="AY237" s="32">
        <v>8.7899999999999991</v>
      </c>
      <c r="AZ237" s="32">
        <v>0</v>
      </c>
      <c r="BA237" s="32">
        <v>0</v>
      </c>
      <c r="BB237" s="32">
        <v>0</v>
      </c>
      <c r="BC237" s="32">
        <v>1</v>
      </c>
      <c r="BD237" s="32">
        <v>0</v>
      </c>
      <c r="BE237" s="32">
        <v>5</v>
      </c>
      <c r="BF237" s="32">
        <v>0</v>
      </c>
      <c r="BG237" s="32">
        <v>0</v>
      </c>
      <c r="BH237" s="32">
        <v>0</v>
      </c>
      <c r="BI237" s="32">
        <v>1</v>
      </c>
      <c r="BJ237" s="32">
        <v>0</v>
      </c>
      <c r="BK237" s="32">
        <v>0</v>
      </c>
      <c r="BL237" s="32">
        <v>0</v>
      </c>
      <c r="BM237" s="32">
        <v>0.8</v>
      </c>
      <c r="BN237" s="32">
        <v>0</v>
      </c>
      <c r="BO237" s="32">
        <v>3</v>
      </c>
      <c r="BP237" s="32">
        <v>0</v>
      </c>
      <c r="BQ237" s="32">
        <v>0</v>
      </c>
      <c r="BR237" s="32">
        <v>0</v>
      </c>
      <c r="BS237" s="32">
        <v>0.4</v>
      </c>
      <c r="CH237" s="38" t="s">
        <v>277</v>
      </c>
      <c r="CI237" s="38" t="s">
        <v>569</v>
      </c>
      <c r="CJ237" s="38"/>
    </row>
    <row r="238" spans="1:88" s="1" customFormat="1" hidden="1">
      <c r="A238" s="41" t="s">
        <v>275</v>
      </c>
      <c r="B238" s="32">
        <v>18</v>
      </c>
      <c r="C238" s="32">
        <v>0</v>
      </c>
      <c r="D238" s="32">
        <v>0</v>
      </c>
      <c r="E238" s="32">
        <v>0</v>
      </c>
      <c r="F238" s="32">
        <v>0</v>
      </c>
      <c r="G238" s="32">
        <v>8</v>
      </c>
      <c r="H238" s="32">
        <v>1</v>
      </c>
      <c r="I238" s="32">
        <v>0</v>
      </c>
      <c r="J238" s="32">
        <v>0</v>
      </c>
      <c r="K238" s="32">
        <v>0</v>
      </c>
      <c r="L238" s="32">
        <v>50</v>
      </c>
      <c r="M238" s="32">
        <v>15</v>
      </c>
      <c r="N238" s="32">
        <v>0</v>
      </c>
      <c r="O238" s="32">
        <v>18</v>
      </c>
      <c r="P238" s="32">
        <v>0</v>
      </c>
      <c r="Q238" s="32">
        <v>2</v>
      </c>
      <c r="R238" s="32">
        <v>4</v>
      </c>
      <c r="S238" s="32">
        <v>0</v>
      </c>
      <c r="T238" s="32">
        <v>13</v>
      </c>
      <c r="U238" s="32">
        <v>0</v>
      </c>
      <c r="V238" s="32">
        <v>18</v>
      </c>
      <c r="W238" s="32">
        <v>14</v>
      </c>
      <c r="X238" s="32">
        <v>0</v>
      </c>
      <c r="Y238" s="32">
        <v>8</v>
      </c>
      <c r="Z238" s="32">
        <v>9</v>
      </c>
      <c r="AA238" s="32">
        <v>18</v>
      </c>
      <c r="AB238" s="32">
        <v>0</v>
      </c>
      <c r="AC238" s="32">
        <v>0</v>
      </c>
      <c r="AD238" s="32">
        <v>0</v>
      </c>
      <c r="AE238" s="32">
        <v>0</v>
      </c>
      <c r="AF238" s="32">
        <v>8</v>
      </c>
      <c r="AG238" s="32">
        <v>0.7</v>
      </c>
      <c r="AH238" s="32">
        <v>0</v>
      </c>
      <c r="AI238" s="32">
        <v>0</v>
      </c>
      <c r="AJ238" s="32">
        <v>0</v>
      </c>
      <c r="AK238" s="32">
        <v>50</v>
      </c>
      <c r="AL238" s="32">
        <v>9.15</v>
      </c>
      <c r="AM238" s="32">
        <v>0</v>
      </c>
      <c r="AN238" s="32">
        <v>6.6</v>
      </c>
      <c r="AO238" s="32">
        <v>0</v>
      </c>
      <c r="AP238" s="32">
        <v>2</v>
      </c>
      <c r="AQ238" s="32">
        <v>2</v>
      </c>
      <c r="AR238" s="32">
        <v>0</v>
      </c>
      <c r="AS238" s="32">
        <v>5.57</v>
      </c>
      <c r="AT238" s="32">
        <v>0</v>
      </c>
      <c r="AU238" s="32">
        <v>48</v>
      </c>
      <c r="AV238" s="32">
        <v>10.26</v>
      </c>
      <c r="AW238" s="32">
        <v>0</v>
      </c>
      <c r="AX238" s="32">
        <v>0.93</v>
      </c>
      <c r="AY238" s="32">
        <v>6.36</v>
      </c>
      <c r="AZ238" s="32">
        <v>0</v>
      </c>
      <c r="BA238" s="32">
        <v>0</v>
      </c>
      <c r="BB238" s="32">
        <v>0</v>
      </c>
      <c r="BC238" s="32">
        <v>0</v>
      </c>
      <c r="BD238" s="32">
        <v>2</v>
      </c>
      <c r="BE238" s="32">
        <v>3</v>
      </c>
      <c r="BF238" s="32">
        <v>0</v>
      </c>
      <c r="BG238" s="32">
        <v>0</v>
      </c>
      <c r="BH238" s="32">
        <v>2</v>
      </c>
      <c r="BI238" s="32">
        <v>7</v>
      </c>
      <c r="BJ238" s="32">
        <v>0</v>
      </c>
      <c r="BK238" s="32">
        <v>0</v>
      </c>
      <c r="BL238" s="32">
        <v>0</v>
      </c>
      <c r="BM238" s="32">
        <v>0</v>
      </c>
      <c r="BN238" s="32">
        <v>0.37</v>
      </c>
      <c r="BO238" s="32">
        <v>0.6</v>
      </c>
      <c r="BP238" s="32">
        <v>0</v>
      </c>
      <c r="BQ238" s="32">
        <v>0</v>
      </c>
      <c r="BR238" s="32">
        <v>0.3</v>
      </c>
      <c r="BS238" s="32">
        <v>0.5</v>
      </c>
      <c r="CH238" s="38" t="s">
        <v>278</v>
      </c>
      <c r="CI238" s="38" t="s">
        <v>498</v>
      </c>
      <c r="CJ238" s="38">
        <v>17</v>
      </c>
    </row>
    <row r="239" spans="1:88" s="1" customFormat="1" hidden="1">
      <c r="A239" s="41" t="s">
        <v>276</v>
      </c>
      <c r="B239" s="32">
        <v>10</v>
      </c>
      <c r="C239" s="32">
        <v>1</v>
      </c>
      <c r="D239" s="32">
        <v>0</v>
      </c>
      <c r="E239" s="32">
        <v>0</v>
      </c>
      <c r="F239" s="32">
        <v>0</v>
      </c>
      <c r="G239" s="32">
        <v>3</v>
      </c>
      <c r="H239" s="32">
        <v>0</v>
      </c>
      <c r="I239" s="32">
        <v>0</v>
      </c>
      <c r="J239" s="32">
        <v>0</v>
      </c>
      <c r="K239" s="32">
        <v>0</v>
      </c>
      <c r="L239" s="32">
        <v>15</v>
      </c>
      <c r="M239" s="32">
        <v>3</v>
      </c>
      <c r="N239" s="32">
        <v>0</v>
      </c>
      <c r="O239" s="32">
        <v>0</v>
      </c>
      <c r="P239" s="32">
        <v>0</v>
      </c>
      <c r="Q239" s="32">
        <v>0</v>
      </c>
      <c r="R239" s="32">
        <v>220</v>
      </c>
      <c r="S239" s="32">
        <v>0</v>
      </c>
      <c r="T239" s="32">
        <v>220</v>
      </c>
      <c r="U239" s="32">
        <v>220</v>
      </c>
      <c r="V239" s="32">
        <v>37</v>
      </c>
      <c r="W239" s="32">
        <v>12</v>
      </c>
      <c r="X239" s="32">
        <v>30</v>
      </c>
      <c r="Y239" s="32">
        <v>57</v>
      </c>
      <c r="Z239" s="32">
        <v>37</v>
      </c>
      <c r="AA239" s="32">
        <v>0</v>
      </c>
      <c r="AB239" s="32">
        <v>0.8</v>
      </c>
      <c r="AC239" s="32">
        <v>0</v>
      </c>
      <c r="AD239" s="32">
        <v>0</v>
      </c>
      <c r="AE239" s="32">
        <v>0</v>
      </c>
      <c r="AF239" s="32">
        <v>0</v>
      </c>
      <c r="AG239" s="32">
        <v>0</v>
      </c>
      <c r="AH239" s="32">
        <v>0</v>
      </c>
      <c r="AI239" s="32">
        <v>0</v>
      </c>
      <c r="AJ239" s="32">
        <v>0</v>
      </c>
      <c r="AK239" s="32">
        <v>0</v>
      </c>
      <c r="AL239" s="32">
        <v>1.5</v>
      </c>
      <c r="AM239" s="32">
        <v>0</v>
      </c>
      <c r="AN239" s="32">
        <v>0</v>
      </c>
      <c r="AO239" s="32">
        <v>0</v>
      </c>
      <c r="AP239" s="32"/>
      <c r="AQ239" s="32">
        <v>53.34</v>
      </c>
      <c r="AR239" s="32">
        <v>0</v>
      </c>
      <c r="AS239" s="32">
        <v>53.34</v>
      </c>
      <c r="AT239" s="32">
        <v>53.34</v>
      </c>
      <c r="AU239" s="32"/>
      <c r="AV239" s="32">
        <v>7.3</v>
      </c>
      <c r="AW239" s="32">
        <v>13.79</v>
      </c>
      <c r="AX239" s="32">
        <v>18.079999999999998</v>
      </c>
      <c r="AY239" s="32">
        <v>13.79</v>
      </c>
      <c r="AZ239" s="32">
        <v>2</v>
      </c>
      <c r="BA239" s="32">
        <v>0</v>
      </c>
      <c r="BB239" s="32">
        <v>0</v>
      </c>
      <c r="BC239" s="32">
        <v>0</v>
      </c>
      <c r="BD239" s="32">
        <v>0</v>
      </c>
      <c r="BE239" s="32">
        <v>0</v>
      </c>
      <c r="BF239" s="32">
        <v>0</v>
      </c>
      <c r="BG239" s="32">
        <v>0</v>
      </c>
      <c r="BH239" s="32">
        <v>2</v>
      </c>
      <c r="BI239" s="32"/>
      <c r="BJ239" s="32">
        <v>1.6</v>
      </c>
      <c r="BK239" s="32">
        <v>0</v>
      </c>
      <c r="BL239" s="32">
        <v>0</v>
      </c>
      <c r="BM239" s="32">
        <v>0</v>
      </c>
      <c r="BN239" s="32">
        <v>0</v>
      </c>
      <c r="BO239" s="32">
        <v>0</v>
      </c>
      <c r="BP239" s="32">
        <v>0</v>
      </c>
      <c r="BQ239" s="32">
        <v>0</v>
      </c>
      <c r="BR239" s="32">
        <v>2</v>
      </c>
      <c r="BS239" s="32">
        <v>0</v>
      </c>
      <c r="CH239" s="38" t="s">
        <v>279</v>
      </c>
      <c r="CI239" s="38" t="s">
        <v>498</v>
      </c>
      <c r="CJ239" s="38"/>
    </row>
    <row r="240" spans="1:88" s="1" customFormat="1" hidden="1">
      <c r="A240" s="41" t="s">
        <v>277</v>
      </c>
      <c r="B240" s="32">
        <v>15</v>
      </c>
      <c r="C240" s="32">
        <v>0</v>
      </c>
      <c r="D240" s="32">
        <v>0</v>
      </c>
      <c r="E240" s="32">
        <v>0</v>
      </c>
      <c r="F240" s="32">
        <v>0</v>
      </c>
      <c r="G240" s="32">
        <v>17</v>
      </c>
      <c r="H240" s="32">
        <v>1</v>
      </c>
      <c r="I240" s="32">
        <v>0</v>
      </c>
      <c r="J240" s="32">
        <v>0</v>
      </c>
      <c r="K240" s="32">
        <v>0</v>
      </c>
      <c r="L240" s="32">
        <v>74</v>
      </c>
      <c r="M240" s="32">
        <v>68</v>
      </c>
      <c r="N240" s="32">
        <v>0</v>
      </c>
      <c r="O240" s="32">
        <v>73</v>
      </c>
      <c r="P240" s="32">
        <v>0</v>
      </c>
      <c r="Q240" s="32">
        <v>10</v>
      </c>
      <c r="R240" s="32">
        <v>1</v>
      </c>
      <c r="S240" s="32">
        <v>0</v>
      </c>
      <c r="T240" s="32">
        <v>8</v>
      </c>
      <c r="U240" s="32">
        <v>6</v>
      </c>
      <c r="V240" s="32">
        <v>75</v>
      </c>
      <c r="W240" s="32">
        <v>22</v>
      </c>
      <c r="X240" s="32">
        <v>0</v>
      </c>
      <c r="Y240" s="32">
        <v>58</v>
      </c>
      <c r="Z240" s="32">
        <v>40</v>
      </c>
      <c r="AA240" s="32">
        <v>15</v>
      </c>
      <c r="AB240" s="32">
        <v>0</v>
      </c>
      <c r="AC240" s="32">
        <v>0</v>
      </c>
      <c r="AD240" s="32">
        <v>0</v>
      </c>
      <c r="AE240" s="32">
        <v>0</v>
      </c>
      <c r="AF240" s="32">
        <v>17</v>
      </c>
      <c r="AG240" s="32">
        <v>0.83</v>
      </c>
      <c r="AH240" s="32">
        <v>0</v>
      </c>
      <c r="AI240" s="32">
        <v>0</v>
      </c>
      <c r="AJ240" s="32">
        <v>0</v>
      </c>
      <c r="AK240" s="32">
        <v>74</v>
      </c>
      <c r="AL240" s="32">
        <v>0.83</v>
      </c>
      <c r="AM240" s="32">
        <v>0</v>
      </c>
      <c r="AN240" s="32">
        <v>0</v>
      </c>
      <c r="AO240" s="32">
        <v>0</v>
      </c>
      <c r="AP240" s="32">
        <v>10</v>
      </c>
      <c r="AQ240" s="32">
        <v>0.79</v>
      </c>
      <c r="AR240" s="32">
        <v>0</v>
      </c>
      <c r="AS240" s="32">
        <v>0</v>
      </c>
      <c r="AT240" s="32">
        <v>5.45</v>
      </c>
      <c r="AU240" s="32">
        <v>75</v>
      </c>
      <c r="AV240" s="32">
        <v>13.46</v>
      </c>
      <c r="AW240" s="32">
        <v>0</v>
      </c>
      <c r="AX240" s="32">
        <v>0</v>
      </c>
      <c r="AY240" s="32">
        <v>29.64</v>
      </c>
      <c r="AZ240" s="32">
        <v>0</v>
      </c>
      <c r="BA240" s="32">
        <v>2</v>
      </c>
      <c r="BB240" s="32">
        <v>0</v>
      </c>
      <c r="BC240" s="32">
        <v>1</v>
      </c>
      <c r="BD240" s="32">
        <v>0</v>
      </c>
      <c r="BE240" s="32">
        <v>18</v>
      </c>
      <c r="BF240" s="32">
        <v>0</v>
      </c>
      <c r="BG240" s="32">
        <v>0</v>
      </c>
      <c r="BH240" s="32">
        <v>3</v>
      </c>
      <c r="BI240" s="32">
        <v>21</v>
      </c>
      <c r="BJ240" s="32">
        <v>0</v>
      </c>
      <c r="BK240" s="32">
        <v>1.6</v>
      </c>
      <c r="BL240" s="32">
        <v>0</v>
      </c>
      <c r="BM240" s="32">
        <v>1</v>
      </c>
      <c r="BN240" s="32">
        <v>0</v>
      </c>
      <c r="BO240" s="32">
        <v>6.65</v>
      </c>
      <c r="BP240" s="32">
        <v>0</v>
      </c>
      <c r="BQ240" s="32">
        <v>0</v>
      </c>
      <c r="BR240" s="32">
        <v>2.7</v>
      </c>
      <c r="BS240" s="32">
        <v>19</v>
      </c>
      <c r="CH240" s="38" t="s">
        <v>280</v>
      </c>
      <c r="CI240" s="38"/>
      <c r="CJ240" s="38"/>
    </row>
    <row r="241" spans="1:88" s="1" customFormat="1" hidden="1">
      <c r="A241" s="41" t="s">
        <v>278</v>
      </c>
      <c r="B241" s="32">
        <v>11</v>
      </c>
      <c r="C241" s="32">
        <v>1</v>
      </c>
      <c r="D241" s="32">
        <v>0</v>
      </c>
      <c r="E241" s="32">
        <v>0</v>
      </c>
      <c r="F241" s="32">
        <v>0</v>
      </c>
      <c r="G241" s="32">
        <v>21</v>
      </c>
      <c r="H241" s="32">
        <v>2</v>
      </c>
      <c r="I241" s="32">
        <v>0</v>
      </c>
      <c r="J241" s="32">
        <v>0</v>
      </c>
      <c r="K241" s="32">
        <v>0</v>
      </c>
      <c r="L241" s="32">
        <v>115</v>
      </c>
      <c r="M241" s="32">
        <v>34</v>
      </c>
      <c r="N241" s="32">
        <v>0</v>
      </c>
      <c r="O241" s="32">
        <v>6</v>
      </c>
      <c r="P241" s="32">
        <v>0</v>
      </c>
      <c r="Q241" s="32">
        <v>2</v>
      </c>
      <c r="R241" s="32">
        <v>0</v>
      </c>
      <c r="S241" s="32">
        <v>0</v>
      </c>
      <c r="T241" s="32">
        <v>0</v>
      </c>
      <c r="U241" s="32">
        <v>0</v>
      </c>
      <c r="V241" s="32">
        <v>90</v>
      </c>
      <c r="W241" s="32">
        <v>50</v>
      </c>
      <c r="X241" s="32">
        <v>0</v>
      </c>
      <c r="Y241" s="32">
        <v>0</v>
      </c>
      <c r="Z241" s="32">
        <v>28</v>
      </c>
      <c r="AA241" s="32">
        <v>11</v>
      </c>
      <c r="AB241" s="32">
        <v>0.6</v>
      </c>
      <c r="AC241" s="32">
        <v>0</v>
      </c>
      <c r="AD241" s="32">
        <v>0</v>
      </c>
      <c r="AE241" s="32">
        <v>0</v>
      </c>
      <c r="AF241" s="32">
        <v>21</v>
      </c>
      <c r="AG241" s="32">
        <v>1.4</v>
      </c>
      <c r="AH241" s="32">
        <v>0</v>
      </c>
      <c r="AI241" s="32">
        <v>0</v>
      </c>
      <c r="AJ241" s="32">
        <v>0</v>
      </c>
      <c r="AK241" s="32">
        <v>115</v>
      </c>
      <c r="AL241" s="32">
        <v>22</v>
      </c>
      <c r="AM241" s="32">
        <v>0</v>
      </c>
      <c r="AN241" s="32">
        <v>3</v>
      </c>
      <c r="AO241" s="32">
        <v>0</v>
      </c>
      <c r="AP241" s="32">
        <v>2</v>
      </c>
      <c r="AQ241" s="32">
        <v>0</v>
      </c>
      <c r="AR241" s="32">
        <v>0</v>
      </c>
      <c r="AS241" s="32">
        <v>0</v>
      </c>
      <c r="AT241" s="32">
        <v>0</v>
      </c>
      <c r="AU241" s="32">
        <v>90</v>
      </c>
      <c r="AV241" s="32">
        <v>29</v>
      </c>
      <c r="AW241" s="32">
        <v>0</v>
      </c>
      <c r="AX241" s="32">
        <v>0</v>
      </c>
      <c r="AY241" s="32">
        <v>0</v>
      </c>
      <c r="AZ241" s="32">
        <v>0</v>
      </c>
      <c r="BA241" s="32">
        <v>0</v>
      </c>
      <c r="BB241" s="32">
        <v>0</v>
      </c>
      <c r="BC241" s="32">
        <v>0</v>
      </c>
      <c r="BD241" s="32">
        <v>0</v>
      </c>
      <c r="BE241" s="32">
        <v>8</v>
      </c>
      <c r="BF241" s="32">
        <v>0</v>
      </c>
      <c r="BG241" s="32">
        <v>0</v>
      </c>
      <c r="BH241" s="32">
        <v>0</v>
      </c>
      <c r="BI241" s="32">
        <v>0</v>
      </c>
      <c r="BJ241" s="32">
        <v>0</v>
      </c>
      <c r="BK241" s="32">
        <v>0</v>
      </c>
      <c r="BL241" s="32">
        <v>0</v>
      </c>
      <c r="BM241" s="32">
        <v>0</v>
      </c>
      <c r="BN241" s="32">
        <v>0</v>
      </c>
      <c r="BO241" s="32">
        <v>3</v>
      </c>
      <c r="BP241" s="32">
        <v>0</v>
      </c>
      <c r="BQ241" s="32">
        <v>0</v>
      </c>
      <c r="BR241" s="32">
        <v>0</v>
      </c>
      <c r="BS241" s="32">
        <v>0</v>
      </c>
      <c r="CH241" s="38" t="s">
        <v>281</v>
      </c>
      <c r="CI241" s="38" t="s">
        <v>570</v>
      </c>
      <c r="CJ241" s="38">
        <v>54</v>
      </c>
    </row>
    <row r="242" spans="1:88" s="1" customFormat="1" hidden="1">
      <c r="A242" s="41" t="s">
        <v>279</v>
      </c>
      <c r="B242" s="32">
        <v>31</v>
      </c>
      <c r="C242" s="32">
        <v>3</v>
      </c>
      <c r="D242" s="32">
        <v>0</v>
      </c>
      <c r="E242" s="32">
        <v>0</v>
      </c>
      <c r="F242" s="32">
        <v>3</v>
      </c>
      <c r="G242" s="32">
        <v>66</v>
      </c>
      <c r="H242" s="32">
        <v>11</v>
      </c>
      <c r="I242" s="32">
        <v>0</v>
      </c>
      <c r="J242" s="32">
        <v>0</v>
      </c>
      <c r="K242" s="32">
        <v>0</v>
      </c>
      <c r="L242" s="32">
        <v>53</v>
      </c>
      <c r="M242" s="32">
        <v>38</v>
      </c>
      <c r="N242" s="32">
        <v>0</v>
      </c>
      <c r="O242" s="32">
        <v>0</v>
      </c>
      <c r="P242" s="32">
        <v>0</v>
      </c>
      <c r="Q242" s="32">
        <v>9</v>
      </c>
      <c r="R242" s="32">
        <v>9</v>
      </c>
      <c r="S242" s="32">
        <v>0</v>
      </c>
      <c r="T242" s="32">
        <v>0</v>
      </c>
      <c r="U242" s="32">
        <v>0</v>
      </c>
      <c r="V242" s="32">
        <v>133</v>
      </c>
      <c r="W242" s="32">
        <v>112</v>
      </c>
      <c r="X242" s="32">
        <v>0</v>
      </c>
      <c r="Y242" s="32">
        <v>25</v>
      </c>
      <c r="Z242" s="32">
        <v>59</v>
      </c>
      <c r="AA242" s="32">
        <v>31</v>
      </c>
      <c r="AB242" s="32">
        <v>0</v>
      </c>
      <c r="AC242" s="32">
        <v>0</v>
      </c>
      <c r="AD242" s="32">
        <v>0</v>
      </c>
      <c r="AE242" s="32">
        <v>0</v>
      </c>
      <c r="AF242" s="32">
        <v>66</v>
      </c>
      <c r="AG242" s="32">
        <v>6.23</v>
      </c>
      <c r="AH242" s="32">
        <v>0</v>
      </c>
      <c r="AI242" s="32">
        <v>0</v>
      </c>
      <c r="AJ242" s="32">
        <v>0</v>
      </c>
      <c r="AK242" s="32">
        <v>53</v>
      </c>
      <c r="AL242" s="32">
        <v>13.64</v>
      </c>
      <c r="AM242" s="32">
        <v>0</v>
      </c>
      <c r="AN242" s="32">
        <v>0</v>
      </c>
      <c r="AO242" s="32">
        <v>0</v>
      </c>
      <c r="AP242" s="32">
        <v>9</v>
      </c>
      <c r="AQ242" s="32">
        <v>3.5</v>
      </c>
      <c r="AR242" s="32">
        <v>0</v>
      </c>
      <c r="AS242" s="32">
        <v>0</v>
      </c>
      <c r="AT242" s="32">
        <v>0</v>
      </c>
      <c r="AU242" s="32">
        <v>133</v>
      </c>
      <c r="AV242" s="32">
        <v>13.43</v>
      </c>
      <c r="AW242" s="32">
        <v>0</v>
      </c>
      <c r="AX242" s="32">
        <v>2.62</v>
      </c>
      <c r="AY242" s="32">
        <v>35.1</v>
      </c>
      <c r="AZ242" s="32">
        <v>0</v>
      </c>
      <c r="BA242" s="32">
        <v>0</v>
      </c>
      <c r="BB242" s="32">
        <v>0</v>
      </c>
      <c r="BC242" s="32">
        <v>0</v>
      </c>
      <c r="BD242" s="32">
        <v>95</v>
      </c>
      <c r="BE242" s="32">
        <v>176</v>
      </c>
      <c r="BF242" s="32">
        <v>5</v>
      </c>
      <c r="BG242" s="32">
        <v>15</v>
      </c>
      <c r="BH242" s="32">
        <v>12</v>
      </c>
      <c r="BI242" s="32">
        <v>35</v>
      </c>
      <c r="BJ242" s="32">
        <v>0</v>
      </c>
      <c r="BK242" s="32">
        <v>0</v>
      </c>
      <c r="BL242" s="32">
        <v>0</v>
      </c>
      <c r="BM242" s="32">
        <v>0</v>
      </c>
      <c r="BN242" s="32">
        <v>1.6</v>
      </c>
      <c r="BO242" s="32">
        <v>18.52</v>
      </c>
      <c r="BP242" s="32">
        <v>0.2</v>
      </c>
      <c r="BQ242" s="32">
        <v>2.0699999999999998</v>
      </c>
      <c r="BR242" s="32">
        <v>7.6</v>
      </c>
      <c r="BS242" s="32">
        <v>28.5</v>
      </c>
      <c r="CH242" s="38" t="s">
        <v>282</v>
      </c>
      <c r="CI242" s="38" t="s">
        <v>571</v>
      </c>
      <c r="CJ242" s="38"/>
    </row>
    <row r="243" spans="1:88" s="1" customFormat="1" hidden="1">
      <c r="A243" s="41" t="s">
        <v>280</v>
      </c>
      <c r="B243" s="32" t="s">
        <v>93</v>
      </c>
      <c r="C243" s="32" t="s">
        <v>93</v>
      </c>
      <c r="D243" s="32" t="s">
        <v>93</v>
      </c>
      <c r="E243" s="32" t="s">
        <v>93</v>
      </c>
      <c r="F243" s="32" t="s">
        <v>93</v>
      </c>
      <c r="G243" s="32" t="s">
        <v>93</v>
      </c>
      <c r="H243" s="32" t="s">
        <v>93</v>
      </c>
      <c r="I243" s="32" t="s">
        <v>93</v>
      </c>
      <c r="J243" s="32" t="s">
        <v>93</v>
      </c>
      <c r="K243" s="32" t="s">
        <v>93</v>
      </c>
      <c r="L243" s="32" t="s">
        <v>93</v>
      </c>
      <c r="M243" s="32" t="s">
        <v>93</v>
      </c>
      <c r="N243" s="32" t="s">
        <v>93</v>
      </c>
      <c r="O243" s="32" t="s">
        <v>93</v>
      </c>
      <c r="P243" s="32" t="s">
        <v>93</v>
      </c>
      <c r="Q243" s="32" t="s">
        <v>93</v>
      </c>
      <c r="R243" s="32" t="s">
        <v>93</v>
      </c>
      <c r="S243" s="32" t="s">
        <v>93</v>
      </c>
      <c r="T243" s="32" t="s">
        <v>93</v>
      </c>
      <c r="U243" s="32" t="s">
        <v>93</v>
      </c>
      <c r="V243" s="32" t="s">
        <v>93</v>
      </c>
      <c r="W243" s="32" t="s">
        <v>93</v>
      </c>
      <c r="X243" s="32" t="s">
        <v>93</v>
      </c>
      <c r="Y243" s="32" t="s">
        <v>93</v>
      </c>
      <c r="Z243" s="32" t="s">
        <v>93</v>
      </c>
      <c r="AA243" s="32" t="s">
        <v>93</v>
      </c>
      <c r="AB243" s="32" t="s">
        <v>93</v>
      </c>
      <c r="AC243" s="32" t="s">
        <v>93</v>
      </c>
      <c r="AD243" s="32" t="s">
        <v>93</v>
      </c>
      <c r="AE243" s="32" t="s">
        <v>93</v>
      </c>
      <c r="AF243" s="32" t="s">
        <v>93</v>
      </c>
      <c r="AG243" s="32" t="s">
        <v>93</v>
      </c>
      <c r="AH243" s="32" t="s">
        <v>93</v>
      </c>
      <c r="AI243" s="32" t="s">
        <v>93</v>
      </c>
      <c r="AJ243" s="32" t="s">
        <v>93</v>
      </c>
      <c r="AK243" s="32" t="s">
        <v>93</v>
      </c>
      <c r="AL243" s="32" t="s">
        <v>93</v>
      </c>
      <c r="AM243" s="32" t="s">
        <v>93</v>
      </c>
      <c r="AN243" s="32" t="s">
        <v>93</v>
      </c>
      <c r="AO243" s="32" t="s">
        <v>93</v>
      </c>
      <c r="AP243" s="32" t="s">
        <v>93</v>
      </c>
      <c r="AQ243" s="32" t="s">
        <v>93</v>
      </c>
      <c r="AR243" s="32" t="s">
        <v>93</v>
      </c>
      <c r="AS243" s="32" t="s">
        <v>93</v>
      </c>
      <c r="AT243" s="32" t="s">
        <v>93</v>
      </c>
      <c r="AU243" s="32" t="s">
        <v>93</v>
      </c>
      <c r="AV243" s="32" t="s">
        <v>93</v>
      </c>
      <c r="AW243" s="32" t="s">
        <v>93</v>
      </c>
      <c r="AX243" s="32" t="s">
        <v>93</v>
      </c>
      <c r="AY243" s="32" t="s">
        <v>93</v>
      </c>
      <c r="AZ243" s="32" t="s">
        <v>93</v>
      </c>
      <c r="BA243" s="32" t="s">
        <v>93</v>
      </c>
      <c r="BB243" s="32" t="s">
        <v>93</v>
      </c>
      <c r="BC243" s="32" t="s">
        <v>93</v>
      </c>
      <c r="BD243" s="32" t="s">
        <v>93</v>
      </c>
      <c r="BE243" s="32" t="s">
        <v>93</v>
      </c>
      <c r="BF243" s="32" t="s">
        <v>93</v>
      </c>
      <c r="BG243" s="32" t="s">
        <v>93</v>
      </c>
      <c r="BH243" s="32" t="s">
        <v>93</v>
      </c>
      <c r="BI243" s="32" t="s">
        <v>93</v>
      </c>
      <c r="BJ243" s="32" t="s">
        <v>93</v>
      </c>
      <c r="BK243" s="32" t="s">
        <v>93</v>
      </c>
      <c r="BL243" s="32" t="s">
        <v>93</v>
      </c>
      <c r="BM243" s="32" t="s">
        <v>93</v>
      </c>
      <c r="BN243" s="32" t="s">
        <v>93</v>
      </c>
      <c r="BO243" s="32" t="s">
        <v>93</v>
      </c>
      <c r="BP243" s="32" t="s">
        <v>93</v>
      </c>
      <c r="BQ243" s="32" t="s">
        <v>93</v>
      </c>
      <c r="BR243" s="32" t="s">
        <v>93</v>
      </c>
      <c r="BS243" s="32"/>
      <c r="BT243" s="1" t="s">
        <v>94</v>
      </c>
      <c r="CH243" s="38" t="s">
        <v>283</v>
      </c>
      <c r="CI243" s="38" t="s">
        <v>498</v>
      </c>
      <c r="CJ243" s="38"/>
    </row>
    <row r="244" spans="1:88" s="1" customFormat="1" hidden="1">
      <c r="A244" s="41" t="s">
        <v>281</v>
      </c>
      <c r="B244" s="32">
        <v>24</v>
      </c>
      <c r="C244" s="32">
        <v>2</v>
      </c>
      <c r="D244" s="32"/>
      <c r="E244" s="32"/>
      <c r="F244" s="32"/>
      <c r="G244" s="32">
        <v>104</v>
      </c>
      <c r="H244" s="32">
        <v>59</v>
      </c>
      <c r="I244" s="32"/>
      <c r="J244" s="32"/>
      <c r="K244" s="32"/>
      <c r="L244" s="32">
        <v>67</v>
      </c>
      <c r="M244" s="32">
        <v>50</v>
      </c>
      <c r="N244" s="32"/>
      <c r="O244" s="32">
        <v>15</v>
      </c>
      <c r="P244" s="32"/>
      <c r="Q244" s="32">
        <v>5</v>
      </c>
      <c r="R244" s="32">
        <v>10</v>
      </c>
      <c r="S244" s="32"/>
      <c r="T244" s="32">
        <v>16</v>
      </c>
      <c r="U244" s="32">
        <v>26</v>
      </c>
      <c r="V244" s="32">
        <v>93</v>
      </c>
      <c r="W244" s="32">
        <v>73</v>
      </c>
      <c r="X244" s="32"/>
      <c r="Y244" s="32">
        <v>129</v>
      </c>
      <c r="Z244" s="32">
        <v>140</v>
      </c>
      <c r="AA244" s="32">
        <v>23</v>
      </c>
      <c r="AB244" s="32">
        <v>0.8</v>
      </c>
      <c r="AC244" s="32"/>
      <c r="AD244" s="32">
        <v>0.4</v>
      </c>
      <c r="AE244" s="32"/>
      <c r="AF244" s="32">
        <v>104</v>
      </c>
      <c r="AG244" s="32">
        <v>41.4</v>
      </c>
      <c r="AH244" s="32"/>
      <c r="AI244" s="32"/>
      <c r="AJ244" s="32"/>
      <c r="AK244" s="32">
        <v>67</v>
      </c>
      <c r="AL244" s="32">
        <v>31.2</v>
      </c>
      <c r="AM244" s="32"/>
      <c r="AN244" s="32">
        <v>10.5</v>
      </c>
      <c r="AO244" s="32"/>
      <c r="AP244" s="32">
        <v>5</v>
      </c>
      <c r="AQ244" s="32">
        <v>6.2</v>
      </c>
      <c r="AR244" s="32"/>
      <c r="AS244" s="32">
        <v>3.8</v>
      </c>
      <c r="AT244" s="32">
        <v>22.4</v>
      </c>
      <c r="AU244" s="32">
        <v>92</v>
      </c>
      <c r="AV244" s="32">
        <v>49.2</v>
      </c>
      <c r="AW244" s="32"/>
      <c r="AX244" s="32">
        <v>30</v>
      </c>
      <c r="AY244" s="32"/>
      <c r="AZ244" s="32"/>
      <c r="BA244" s="32"/>
      <c r="BB244" s="32"/>
      <c r="BC244" s="32"/>
      <c r="BD244" s="32"/>
      <c r="BE244" s="32">
        <v>4</v>
      </c>
      <c r="BF244" s="32"/>
      <c r="BG244" s="32"/>
      <c r="BH244" s="32"/>
      <c r="BI244" s="32"/>
      <c r="BJ244" s="32"/>
      <c r="BK244" s="32"/>
      <c r="BL244" s="32"/>
      <c r="BM244" s="32"/>
      <c r="BN244" s="32"/>
      <c r="BO244" s="32">
        <v>0.7</v>
      </c>
      <c r="BP244" s="32"/>
      <c r="BQ244" s="32"/>
      <c r="BR244" s="32"/>
      <c r="BS244" s="32"/>
      <c r="CH244" s="38" t="s">
        <v>284</v>
      </c>
      <c r="CI244" s="38" t="s">
        <v>572</v>
      </c>
      <c r="CJ244" s="38"/>
    </row>
    <row r="245" spans="1:88" s="1" customFormat="1" hidden="1">
      <c r="A245" s="41" t="s">
        <v>282</v>
      </c>
      <c r="B245" s="32">
        <v>54</v>
      </c>
      <c r="C245" s="32">
        <v>2</v>
      </c>
      <c r="D245" s="32">
        <v>0</v>
      </c>
      <c r="E245" s="32">
        <v>0</v>
      </c>
      <c r="F245" s="32">
        <v>0</v>
      </c>
      <c r="G245" s="32">
        <v>7</v>
      </c>
      <c r="H245" s="32">
        <v>1</v>
      </c>
      <c r="I245" s="32">
        <v>0</v>
      </c>
      <c r="J245" s="32">
        <v>0</v>
      </c>
      <c r="K245" s="32">
        <v>0</v>
      </c>
      <c r="L245" s="32">
        <v>83</v>
      </c>
      <c r="M245" s="32">
        <v>40</v>
      </c>
      <c r="N245" s="32">
        <v>0</v>
      </c>
      <c r="O245" s="32">
        <v>34</v>
      </c>
      <c r="P245" s="32">
        <v>0</v>
      </c>
      <c r="Q245" s="32">
        <v>39</v>
      </c>
      <c r="R245" s="32">
        <v>7</v>
      </c>
      <c r="S245" s="32">
        <v>0</v>
      </c>
      <c r="T245" s="32">
        <v>0</v>
      </c>
      <c r="U245" s="32">
        <v>35</v>
      </c>
      <c r="V245" s="32">
        <v>62</v>
      </c>
      <c r="W245" s="32">
        <v>24</v>
      </c>
      <c r="X245" s="32">
        <v>0</v>
      </c>
      <c r="Y245" s="32">
        <v>0</v>
      </c>
      <c r="Z245" s="32">
        <v>5</v>
      </c>
      <c r="AA245" s="32">
        <v>54</v>
      </c>
      <c r="AB245" s="32">
        <v>1.41</v>
      </c>
      <c r="AC245" s="32">
        <v>0</v>
      </c>
      <c r="AD245" s="32">
        <v>0</v>
      </c>
      <c r="AE245" s="32">
        <v>0</v>
      </c>
      <c r="AF245" s="32">
        <v>7</v>
      </c>
      <c r="AG245" s="32">
        <v>0.6</v>
      </c>
      <c r="AH245" s="32">
        <v>0</v>
      </c>
      <c r="AI245" s="32">
        <v>0</v>
      </c>
      <c r="AJ245" s="32">
        <v>0</v>
      </c>
      <c r="AK245" s="32">
        <v>83</v>
      </c>
      <c r="AL245" s="32">
        <v>22.3</v>
      </c>
      <c r="AM245" s="32">
        <v>0</v>
      </c>
      <c r="AN245" s="32">
        <v>34</v>
      </c>
      <c r="AO245" s="32">
        <v>0</v>
      </c>
      <c r="AP245" s="32">
        <v>39</v>
      </c>
      <c r="AQ245" s="32">
        <v>4.5</v>
      </c>
      <c r="AR245" s="32">
        <v>0</v>
      </c>
      <c r="AS245" s="32">
        <v>0</v>
      </c>
      <c r="AT245" s="32">
        <v>30.13</v>
      </c>
      <c r="AU245" s="32">
        <v>62</v>
      </c>
      <c r="AV245" s="32">
        <v>18.966999999999999</v>
      </c>
      <c r="AW245" s="32">
        <v>0</v>
      </c>
      <c r="AX245" s="32">
        <v>0</v>
      </c>
      <c r="AY245" s="32">
        <v>4.38</v>
      </c>
      <c r="AZ245" s="32">
        <v>0</v>
      </c>
      <c r="BA245" s="32">
        <v>1</v>
      </c>
      <c r="BB245" s="32">
        <v>0</v>
      </c>
      <c r="BC245" s="32">
        <v>0</v>
      </c>
      <c r="BD245" s="32">
        <v>0</v>
      </c>
      <c r="BE245" s="32">
        <v>16</v>
      </c>
      <c r="BF245" s="32">
        <v>0</v>
      </c>
      <c r="BG245" s="32">
        <v>13</v>
      </c>
      <c r="BH245" s="32">
        <v>0</v>
      </c>
      <c r="BI245" s="32">
        <v>0</v>
      </c>
      <c r="BJ245" s="32">
        <v>0</v>
      </c>
      <c r="BK245" s="32">
        <v>0.21</v>
      </c>
      <c r="BL245" s="32">
        <v>0</v>
      </c>
      <c r="BM245" s="32">
        <v>0</v>
      </c>
      <c r="BN245" s="32">
        <v>0</v>
      </c>
      <c r="BO245" s="32">
        <v>4.38</v>
      </c>
      <c r="BP245" s="32">
        <v>0</v>
      </c>
      <c r="BQ245" s="32">
        <v>0.24</v>
      </c>
      <c r="BR245" s="32">
        <v>0</v>
      </c>
      <c r="BS245" s="32">
        <v>0</v>
      </c>
      <c r="CH245" s="38" t="s">
        <v>285</v>
      </c>
      <c r="CI245" s="38" t="s">
        <v>519</v>
      </c>
      <c r="CJ245" s="38">
        <v>82</v>
      </c>
    </row>
    <row r="246" spans="1:88" s="1" customFormat="1" hidden="1">
      <c r="A246" s="41" t="s">
        <v>283</v>
      </c>
      <c r="B246" s="32">
        <v>76</v>
      </c>
      <c r="C246" s="32">
        <v>0</v>
      </c>
      <c r="D246" s="32">
        <v>0</v>
      </c>
      <c r="E246" s="32">
        <v>0</v>
      </c>
      <c r="F246" s="32">
        <v>0</v>
      </c>
      <c r="G246" s="32">
        <v>91</v>
      </c>
      <c r="H246" s="32">
        <v>0</v>
      </c>
      <c r="I246" s="32">
        <v>0</v>
      </c>
      <c r="J246" s="32">
        <v>0</v>
      </c>
      <c r="K246" s="32">
        <v>0</v>
      </c>
      <c r="L246" s="32">
        <v>167</v>
      </c>
      <c r="M246" s="32">
        <v>95</v>
      </c>
      <c r="N246" s="32">
        <v>0</v>
      </c>
      <c r="O246" s="32">
        <v>7</v>
      </c>
      <c r="P246" s="32">
        <v>0</v>
      </c>
      <c r="Q246" s="32">
        <v>16</v>
      </c>
      <c r="R246" s="32">
        <v>12</v>
      </c>
      <c r="S246" s="32">
        <v>0</v>
      </c>
      <c r="T246" s="32">
        <v>3</v>
      </c>
      <c r="U246" s="32">
        <v>0</v>
      </c>
      <c r="V246" s="32">
        <v>200</v>
      </c>
      <c r="W246" s="32">
        <v>125</v>
      </c>
      <c r="X246" s="32">
        <v>0</v>
      </c>
      <c r="Y246" s="32">
        <v>0</v>
      </c>
      <c r="Z246" s="32">
        <v>193</v>
      </c>
      <c r="AA246" s="32">
        <v>76</v>
      </c>
      <c r="AB246" s="32">
        <v>0</v>
      </c>
      <c r="AC246" s="32">
        <v>0</v>
      </c>
      <c r="AD246" s="32">
        <v>0</v>
      </c>
      <c r="AE246" s="32">
        <v>0</v>
      </c>
      <c r="AF246" s="32">
        <v>91</v>
      </c>
      <c r="AG246" s="32">
        <v>0</v>
      </c>
      <c r="AH246" s="32">
        <v>0</v>
      </c>
      <c r="AI246" s="32">
        <v>0</v>
      </c>
      <c r="AJ246" s="32">
        <v>0</v>
      </c>
      <c r="AK246" s="32">
        <v>167</v>
      </c>
      <c r="AL246" s="32">
        <v>54.14</v>
      </c>
      <c r="AM246" s="32">
        <v>0</v>
      </c>
      <c r="AN246" s="32">
        <v>0</v>
      </c>
      <c r="AO246" s="32">
        <v>0</v>
      </c>
      <c r="AP246" s="32">
        <v>16</v>
      </c>
      <c r="AQ246" s="32">
        <v>5.85</v>
      </c>
      <c r="AR246" s="32">
        <v>0</v>
      </c>
      <c r="AS246" s="32">
        <v>0</v>
      </c>
      <c r="AT246" s="32">
        <v>0</v>
      </c>
      <c r="AU246" s="32">
        <v>200</v>
      </c>
      <c r="AV246" s="32">
        <v>70.69</v>
      </c>
      <c r="AW246" s="32">
        <v>0</v>
      </c>
      <c r="AX246" s="32">
        <v>0</v>
      </c>
      <c r="AY246" s="32">
        <v>133.72</v>
      </c>
      <c r="AZ246" s="32">
        <v>0</v>
      </c>
      <c r="BA246" s="32">
        <v>0</v>
      </c>
      <c r="BB246" s="32">
        <v>0</v>
      </c>
      <c r="BC246" s="32">
        <v>0</v>
      </c>
      <c r="BD246" s="32">
        <v>0</v>
      </c>
      <c r="BE246" s="32">
        <v>0</v>
      </c>
      <c r="BF246" s="32">
        <v>3</v>
      </c>
      <c r="BG246" s="32">
        <v>3</v>
      </c>
      <c r="BH246" s="32">
        <v>2</v>
      </c>
      <c r="BI246" s="32">
        <v>2</v>
      </c>
      <c r="BJ246" s="32"/>
      <c r="BK246" s="32"/>
      <c r="BL246" s="32"/>
      <c r="BM246" s="32"/>
      <c r="BN246" s="32"/>
      <c r="BO246" s="32"/>
      <c r="BP246" s="32">
        <v>3</v>
      </c>
      <c r="BQ246" s="32">
        <v>3</v>
      </c>
      <c r="BR246" s="32">
        <v>2</v>
      </c>
      <c r="BS246" s="32">
        <v>2</v>
      </c>
      <c r="CH246" s="38" t="s">
        <v>286</v>
      </c>
      <c r="CI246" s="38" t="s">
        <v>498</v>
      </c>
      <c r="CJ246" s="38">
        <v>29</v>
      </c>
    </row>
    <row r="247" spans="1:88" s="1" customFormat="1" hidden="1">
      <c r="A247" s="41" t="s">
        <v>284</v>
      </c>
      <c r="B247" s="32">
        <v>7</v>
      </c>
      <c r="C247" s="32"/>
      <c r="D247" s="32"/>
      <c r="E247" s="32"/>
      <c r="F247" s="32"/>
      <c r="G247" s="32">
        <v>7</v>
      </c>
      <c r="H247" s="32"/>
      <c r="I247" s="32"/>
      <c r="J247" s="32"/>
      <c r="K247" s="32"/>
      <c r="L247" s="32">
        <v>62</v>
      </c>
      <c r="M247" s="32"/>
      <c r="N247" s="32"/>
      <c r="O247" s="32"/>
      <c r="P247" s="32"/>
      <c r="Q247" s="32">
        <v>0</v>
      </c>
      <c r="R247" s="32"/>
      <c r="S247" s="32"/>
      <c r="T247" s="32"/>
      <c r="U247" s="32"/>
      <c r="V247" s="32">
        <v>38</v>
      </c>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v>0</v>
      </c>
      <c r="BA247" s="32"/>
      <c r="BB247" s="32">
        <v>0</v>
      </c>
      <c r="BC247" s="32"/>
      <c r="BD247" s="32">
        <v>0</v>
      </c>
      <c r="BE247" s="32"/>
      <c r="BF247" s="32">
        <v>0</v>
      </c>
      <c r="BG247" s="32"/>
      <c r="BH247" s="32">
        <v>0</v>
      </c>
      <c r="BI247" s="32"/>
      <c r="BJ247" s="32">
        <v>0</v>
      </c>
      <c r="BK247" s="32"/>
      <c r="BL247" s="32">
        <v>0</v>
      </c>
      <c r="BM247" s="32"/>
      <c r="BN247" s="32">
        <v>0</v>
      </c>
      <c r="BO247" s="32"/>
      <c r="BP247" s="32">
        <v>0</v>
      </c>
      <c r="BQ247" s="32"/>
      <c r="BR247" s="32">
        <v>0</v>
      </c>
      <c r="BS247" s="32"/>
      <c r="CH247" s="38" t="s">
        <v>287</v>
      </c>
      <c r="CI247" s="38" t="s">
        <v>498</v>
      </c>
      <c r="CJ247" s="38"/>
    </row>
    <row r="248" spans="1:88" s="1" customFormat="1" hidden="1">
      <c r="A248" s="41" t="s">
        <v>285</v>
      </c>
      <c r="B248" s="32">
        <v>30</v>
      </c>
      <c r="C248" s="32">
        <v>0</v>
      </c>
      <c r="D248" s="32">
        <v>0</v>
      </c>
      <c r="E248" s="32">
        <v>0</v>
      </c>
      <c r="F248" s="32">
        <v>0</v>
      </c>
      <c r="G248" s="32">
        <v>34</v>
      </c>
      <c r="H248" s="32">
        <v>4</v>
      </c>
      <c r="I248" s="32">
        <v>0</v>
      </c>
      <c r="J248" s="32">
        <v>0</v>
      </c>
      <c r="K248" s="32">
        <v>0</v>
      </c>
      <c r="L248" s="32">
        <v>157</v>
      </c>
      <c r="M248" s="32">
        <v>143</v>
      </c>
      <c r="N248" s="32">
        <v>5</v>
      </c>
      <c r="O248" s="32">
        <v>3</v>
      </c>
      <c r="P248" s="32">
        <v>0</v>
      </c>
      <c r="Q248" s="32">
        <v>38</v>
      </c>
      <c r="R248" s="32">
        <v>25</v>
      </c>
      <c r="S248" s="32">
        <v>0</v>
      </c>
      <c r="T248" s="32">
        <v>5</v>
      </c>
      <c r="U248" s="32">
        <v>31</v>
      </c>
      <c r="V248" s="32">
        <v>213</v>
      </c>
      <c r="W248" s="32">
        <v>107</v>
      </c>
      <c r="X248" s="32">
        <v>0</v>
      </c>
      <c r="Y248" s="32">
        <v>64</v>
      </c>
      <c r="Z248" s="32">
        <v>153</v>
      </c>
      <c r="AA248" s="32">
        <v>30</v>
      </c>
      <c r="AB248" s="32">
        <v>0</v>
      </c>
      <c r="AC248" s="32">
        <v>0</v>
      </c>
      <c r="AD248" s="32">
        <v>0</v>
      </c>
      <c r="AE248" s="32">
        <v>0</v>
      </c>
      <c r="AF248" s="32">
        <v>34</v>
      </c>
      <c r="AG248" s="32">
        <v>2.75</v>
      </c>
      <c r="AH248" s="32">
        <v>0</v>
      </c>
      <c r="AI248" s="32">
        <v>0</v>
      </c>
      <c r="AJ248" s="32">
        <v>0</v>
      </c>
      <c r="AK248" s="32">
        <v>157</v>
      </c>
      <c r="AL248" s="32">
        <v>81.7</v>
      </c>
      <c r="AM248" s="32">
        <v>0.9</v>
      </c>
      <c r="AN248" s="32">
        <v>0</v>
      </c>
      <c r="AO248" s="32">
        <v>0</v>
      </c>
      <c r="AP248" s="32">
        <v>38</v>
      </c>
      <c r="AQ248" s="32">
        <v>14</v>
      </c>
      <c r="AR248" s="32">
        <v>0</v>
      </c>
      <c r="AS248" s="32">
        <v>0</v>
      </c>
      <c r="AT248" s="32">
        <v>23</v>
      </c>
      <c r="AU248" s="32">
        <v>213</v>
      </c>
      <c r="AV248" s="32">
        <v>62</v>
      </c>
      <c r="AW248" s="32">
        <v>0</v>
      </c>
      <c r="AX248" s="32">
        <v>0</v>
      </c>
      <c r="AY248" s="32">
        <v>94</v>
      </c>
      <c r="AZ248" s="32"/>
      <c r="BA248" s="32"/>
      <c r="BB248" s="32"/>
      <c r="BC248" s="32"/>
      <c r="BD248" s="32">
        <v>0</v>
      </c>
      <c r="BE248" s="32">
        <v>9</v>
      </c>
      <c r="BF248" s="32"/>
      <c r="BG248" s="32"/>
      <c r="BH248" s="32">
        <v>2</v>
      </c>
      <c r="BI248" s="32">
        <v>2</v>
      </c>
      <c r="BJ248" s="32"/>
      <c r="BK248" s="32"/>
      <c r="BL248" s="32"/>
      <c r="BM248" s="32"/>
      <c r="BN248" s="32">
        <v>0</v>
      </c>
      <c r="BO248" s="32">
        <v>3</v>
      </c>
      <c r="BP248" s="32"/>
      <c r="BQ248" s="32"/>
      <c r="BR248" s="32">
        <v>2</v>
      </c>
      <c r="BS248" s="32">
        <v>2</v>
      </c>
      <c r="CH248" s="38" t="s">
        <v>288</v>
      </c>
      <c r="CI248" s="38" t="s">
        <v>498</v>
      </c>
      <c r="CJ248" s="38">
        <v>24</v>
      </c>
    </row>
    <row r="249" spans="1:88" s="1" customFormat="1" hidden="1">
      <c r="A249" s="41" t="s">
        <v>286</v>
      </c>
      <c r="B249" s="32">
        <v>11</v>
      </c>
      <c r="C249" s="32">
        <v>0</v>
      </c>
      <c r="D249" s="32">
        <v>0</v>
      </c>
      <c r="E249" s="32">
        <v>0</v>
      </c>
      <c r="F249" s="32">
        <v>0</v>
      </c>
      <c r="G249" s="32">
        <v>8</v>
      </c>
      <c r="H249" s="32">
        <v>0</v>
      </c>
      <c r="I249" s="32">
        <v>0</v>
      </c>
      <c r="J249" s="32">
        <v>0</v>
      </c>
      <c r="K249" s="32">
        <v>0</v>
      </c>
      <c r="L249" s="32">
        <v>23</v>
      </c>
      <c r="M249" s="32">
        <v>38</v>
      </c>
      <c r="N249" s="32">
        <v>0</v>
      </c>
      <c r="O249" s="32">
        <v>53</v>
      </c>
      <c r="P249" s="32">
        <v>0</v>
      </c>
      <c r="Q249" s="32">
        <v>1</v>
      </c>
      <c r="R249" s="32">
        <v>10</v>
      </c>
      <c r="S249" s="32">
        <v>0</v>
      </c>
      <c r="T249" s="32">
        <v>0</v>
      </c>
      <c r="U249" s="32">
        <v>3</v>
      </c>
      <c r="V249" s="32">
        <v>40</v>
      </c>
      <c r="W249" s="32">
        <v>49</v>
      </c>
      <c r="X249" s="32">
        <v>0</v>
      </c>
      <c r="Y249" s="32">
        <v>0</v>
      </c>
      <c r="Z249" s="32">
        <v>53</v>
      </c>
      <c r="AA249" s="32">
        <v>11</v>
      </c>
      <c r="AB249" s="32">
        <v>0</v>
      </c>
      <c r="AC249" s="32">
        <v>0</v>
      </c>
      <c r="AD249" s="32">
        <v>0</v>
      </c>
      <c r="AE249" s="32">
        <v>0</v>
      </c>
      <c r="AF249" s="32">
        <v>8</v>
      </c>
      <c r="AG249" s="32">
        <v>0</v>
      </c>
      <c r="AH249" s="32">
        <v>0</v>
      </c>
      <c r="AI249" s="32">
        <v>0</v>
      </c>
      <c r="AJ249" s="32">
        <v>0</v>
      </c>
      <c r="AK249" s="32">
        <v>23</v>
      </c>
      <c r="AL249" s="32">
        <v>32</v>
      </c>
      <c r="AM249" s="32">
        <v>0</v>
      </c>
      <c r="AN249" s="32">
        <v>11</v>
      </c>
      <c r="AO249" s="32">
        <v>0</v>
      </c>
      <c r="AP249" s="32">
        <v>1</v>
      </c>
      <c r="AQ249" s="32">
        <v>4</v>
      </c>
      <c r="AR249" s="32">
        <v>0</v>
      </c>
      <c r="AS249" s="32">
        <v>0</v>
      </c>
      <c r="AT249" s="32">
        <v>1</v>
      </c>
      <c r="AU249" s="32">
        <v>40</v>
      </c>
      <c r="AV249" s="32">
        <v>32</v>
      </c>
      <c r="AW249" s="32">
        <v>0</v>
      </c>
      <c r="AX249" s="32">
        <v>0</v>
      </c>
      <c r="AY249" s="32">
        <v>33</v>
      </c>
      <c r="AZ249" s="32">
        <v>0</v>
      </c>
      <c r="BA249" s="32">
        <v>0</v>
      </c>
      <c r="BB249" s="32">
        <v>0</v>
      </c>
      <c r="BC249" s="32">
        <v>0</v>
      </c>
      <c r="BD249" s="32">
        <v>0</v>
      </c>
      <c r="BE249" s="32">
        <v>2</v>
      </c>
      <c r="BF249" s="32">
        <v>0</v>
      </c>
      <c r="BG249" s="32">
        <v>1</v>
      </c>
      <c r="BH249" s="32">
        <v>0</v>
      </c>
      <c r="BI249" s="32">
        <v>3</v>
      </c>
      <c r="BJ249" s="32">
        <v>0</v>
      </c>
      <c r="BK249" s="32">
        <v>0</v>
      </c>
      <c r="BL249" s="32">
        <v>0</v>
      </c>
      <c r="BM249" s="32">
        <v>0</v>
      </c>
      <c r="BN249" s="32">
        <v>0</v>
      </c>
      <c r="BO249" s="32">
        <v>0.4</v>
      </c>
      <c r="BP249" s="32">
        <v>0</v>
      </c>
      <c r="BQ249" s="32">
        <v>0.1</v>
      </c>
      <c r="BR249" s="32">
        <v>0</v>
      </c>
      <c r="BS249" s="32">
        <v>0.4</v>
      </c>
      <c r="CH249" s="38" t="s">
        <v>289</v>
      </c>
      <c r="CI249" s="38" t="s">
        <v>498</v>
      </c>
      <c r="CJ249" s="38">
        <v>1</v>
      </c>
    </row>
    <row r="250" spans="1:88" s="1" customFormat="1" hidden="1">
      <c r="A250" s="41" t="s">
        <v>287</v>
      </c>
      <c r="B250" s="32">
        <v>13</v>
      </c>
      <c r="C250" s="32">
        <v>3</v>
      </c>
      <c r="D250" s="32">
        <v>0</v>
      </c>
      <c r="E250" s="32">
        <v>0</v>
      </c>
      <c r="F250" s="32">
        <v>0</v>
      </c>
      <c r="G250" s="32">
        <v>8</v>
      </c>
      <c r="H250" s="32">
        <v>0</v>
      </c>
      <c r="I250" s="32">
        <v>0</v>
      </c>
      <c r="J250" s="32">
        <v>0</v>
      </c>
      <c r="K250" s="32">
        <v>0</v>
      </c>
      <c r="L250" s="32">
        <v>50</v>
      </c>
      <c r="M250" s="32">
        <v>38</v>
      </c>
      <c r="N250" s="32">
        <v>19</v>
      </c>
      <c r="O250" s="32">
        <v>0</v>
      </c>
      <c r="P250" s="32">
        <v>0</v>
      </c>
      <c r="Q250" s="32">
        <v>8</v>
      </c>
      <c r="R250" s="32">
        <v>7</v>
      </c>
      <c r="S250" s="32">
        <v>0</v>
      </c>
      <c r="T250" s="32">
        <v>0</v>
      </c>
      <c r="U250" s="32">
        <v>1</v>
      </c>
      <c r="V250" s="32">
        <v>66</v>
      </c>
      <c r="W250" s="32">
        <v>30</v>
      </c>
      <c r="X250" s="32">
        <v>0</v>
      </c>
      <c r="Y250" s="32">
        <v>0</v>
      </c>
      <c r="Z250" s="32">
        <v>71</v>
      </c>
      <c r="AA250" s="32">
        <v>13</v>
      </c>
      <c r="AB250" s="32">
        <v>2</v>
      </c>
      <c r="AC250" s="32">
        <v>0</v>
      </c>
      <c r="AD250" s="32">
        <v>0</v>
      </c>
      <c r="AE250" s="32">
        <v>0</v>
      </c>
      <c r="AF250" s="32">
        <v>8</v>
      </c>
      <c r="AG250" s="32">
        <v>0</v>
      </c>
      <c r="AH250" s="32">
        <v>0</v>
      </c>
      <c r="AI250" s="32">
        <v>0</v>
      </c>
      <c r="AJ250" s="32">
        <v>0</v>
      </c>
      <c r="AK250" s="32">
        <v>50</v>
      </c>
      <c r="AL250" s="32">
        <v>18.350000000000001</v>
      </c>
      <c r="AM250" s="32">
        <v>13.76</v>
      </c>
      <c r="AN250" s="32">
        <v>0</v>
      </c>
      <c r="AO250" s="32">
        <v>0</v>
      </c>
      <c r="AP250" s="32">
        <v>8</v>
      </c>
      <c r="AQ250" s="32">
        <v>3.39</v>
      </c>
      <c r="AR250" s="32">
        <v>0</v>
      </c>
      <c r="AS250" s="32">
        <v>0</v>
      </c>
      <c r="AT250" s="32">
        <v>0.69</v>
      </c>
      <c r="AU250" s="32">
        <v>66</v>
      </c>
      <c r="AV250" s="32">
        <v>19.670000000000002</v>
      </c>
      <c r="AW250" s="32">
        <v>0</v>
      </c>
      <c r="AX250" s="32">
        <v>0</v>
      </c>
      <c r="AY250" s="32">
        <v>37.869999999999997</v>
      </c>
      <c r="AZ250" s="32">
        <v>0</v>
      </c>
      <c r="BA250" s="32">
        <v>0</v>
      </c>
      <c r="BB250" s="32">
        <v>0</v>
      </c>
      <c r="BC250" s="32">
        <v>0</v>
      </c>
      <c r="BD250" s="32">
        <v>13</v>
      </c>
      <c r="BE250" s="32">
        <v>42</v>
      </c>
      <c r="BF250" s="32">
        <v>8</v>
      </c>
      <c r="BG250" s="32">
        <v>28</v>
      </c>
      <c r="BH250" s="32">
        <v>0</v>
      </c>
      <c r="BI250" s="32">
        <v>0</v>
      </c>
      <c r="BJ250" s="32">
        <v>0</v>
      </c>
      <c r="BK250" s="32">
        <v>0</v>
      </c>
      <c r="BL250" s="32">
        <v>0</v>
      </c>
      <c r="BM250" s="32">
        <v>0</v>
      </c>
      <c r="BN250" s="32">
        <v>3.9</v>
      </c>
      <c r="BO250" s="32">
        <v>2.02</v>
      </c>
      <c r="BP250" s="32">
        <v>1.77</v>
      </c>
      <c r="BQ250" s="32">
        <v>1.1279999999999999</v>
      </c>
      <c r="BR250" s="32">
        <v>0</v>
      </c>
      <c r="BS250" s="32">
        <v>0</v>
      </c>
      <c r="CH250" s="38" t="s">
        <v>290</v>
      </c>
      <c r="CI250" s="38" t="s">
        <v>498</v>
      </c>
      <c r="CJ250" s="38"/>
    </row>
    <row r="251" spans="1:88" s="1" customFormat="1" hidden="1">
      <c r="A251" s="41" t="s">
        <v>288</v>
      </c>
      <c r="B251" s="32">
        <v>30</v>
      </c>
      <c r="C251" s="32">
        <v>5</v>
      </c>
      <c r="D251" s="32"/>
      <c r="E251" s="32"/>
      <c r="F251" s="32"/>
      <c r="G251" s="32">
        <v>16</v>
      </c>
      <c r="H251" s="32">
        <v>3</v>
      </c>
      <c r="I251" s="32"/>
      <c r="J251" s="32"/>
      <c r="K251" s="32"/>
      <c r="L251" s="32">
        <v>135</v>
      </c>
      <c r="M251" s="32">
        <v>103</v>
      </c>
      <c r="N251" s="32">
        <v>204</v>
      </c>
      <c r="O251" s="32"/>
      <c r="P251" s="32">
        <v>1</v>
      </c>
      <c r="Q251" s="32">
        <v>14</v>
      </c>
      <c r="R251" s="32">
        <v>17</v>
      </c>
      <c r="S251" s="32"/>
      <c r="T251" s="32">
        <v>23</v>
      </c>
      <c r="U251" s="32">
        <v>9</v>
      </c>
      <c r="V251" s="32">
        <v>157</v>
      </c>
      <c r="W251" s="32">
        <v>68</v>
      </c>
      <c r="X251" s="32"/>
      <c r="Y251" s="32">
        <v>94</v>
      </c>
      <c r="Z251" s="32">
        <v>43</v>
      </c>
      <c r="AA251" s="32">
        <v>30</v>
      </c>
      <c r="AB251" s="32">
        <v>3.5</v>
      </c>
      <c r="AC251" s="32"/>
      <c r="AD251" s="32"/>
      <c r="AE251" s="32"/>
      <c r="AF251" s="32">
        <v>16</v>
      </c>
      <c r="AG251" s="32">
        <v>1.72</v>
      </c>
      <c r="AH251" s="32"/>
      <c r="AI251" s="32"/>
      <c r="AJ251" s="32"/>
      <c r="AK251" s="32">
        <v>135</v>
      </c>
      <c r="AL251" s="32">
        <v>58.25</v>
      </c>
      <c r="AM251" s="32"/>
      <c r="AN251" s="32"/>
      <c r="AO251" s="32">
        <v>0.87</v>
      </c>
      <c r="AP251" s="32">
        <v>14</v>
      </c>
      <c r="AQ251" s="32">
        <v>8.14</v>
      </c>
      <c r="AR251" s="32"/>
      <c r="AS251" s="32"/>
      <c r="AT251" s="32">
        <v>4.6900000000000004</v>
      </c>
      <c r="AU251" s="32">
        <v>158.07</v>
      </c>
      <c r="AV251" s="32">
        <v>40.869999999999997</v>
      </c>
      <c r="AW251" s="32"/>
      <c r="AX251" s="32"/>
      <c r="AY251" s="32">
        <v>33.5</v>
      </c>
      <c r="AZ251" s="32">
        <v>0</v>
      </c>
      <c r="BA251" s="32">
        <v>0</v>
      </c>
      <c r="BB251" s="32">
        <v>0</v>
      </c>
      <c r="BC251" s="32">
        <v>0</v>
      </c>
      <c r="BD251" s="32">
        <v>0</v>
      </c>
      <c r="BE251" s="32">
        <v>23</v>
      </c>
      <c r="BF251" s="32">
        <v>0</v>
      </c>
      <c r="BG251" s="32">
        <v>2</v>
      </c>
      <c r="BH251" s="32">
        <v>5</v>
      </c>
      <c r="BI251" s="32">
        <v>18</v>
      </c>
      <c r="BJ251" s="32"/>
      <c r="BK251" s="32"/>
      <c r="BL251" s="32"/>
      <c r="BM251" s="32"/>
      <c r="BN251" s="32"/>
      <c r="BO251" s="32"/>
      <c r="BP251" s="32"/>
      <c r="BQ251" s="32"/>
      <c r="BR251" s="32"/>
      <c r="BS251" s="32"/>
      <c r="CH251" s="38" t="s">
        <v>291</v>
      </c>
      <c r="CI251" s="38" t="s">
        <v>573</v>
      </c>
      <c r="CJ251" s="38"/>
    </row>
    <row r="252" spans="1:88" s="1" customFormat="1" hidden="1">
      <c r="A252" s="41" t="s">
        <v>289</v>
      </c>
      <c r="B252" s="32">
        <v>27</v>
      </c>
      <c r="C252" s="32">
        <v>6</v>
      </c>
      <c r="D252" s="32">
        <v>0</v>
      </c>
      <c r="E252" s="32">
        <v>0</v>
      </c>
      <c r="F252" s="32">
        <v>0</v>
      </c>
      <c r="G252" s="32">
        <v>0</v>
      </c>
      <c r="H252" s="32">
        <v>0</v>
      </c>
      <c r="I252" s="32">
        <v>0</v>
      </c>
      <c r="J252" s="32">
        <v>0</v>
      </c>
      <c r="K252" s="32">
        <v>0</v>
      </c>
      <c r="L252" s="32">
        <v>45</v>
      </c>
      <c r="M252" s="32">
        <v>56</v>
      </c>
      <c r="N252" s="32">
        <v>0</v>
      </c>
      <c r="O252" s="32">
        <v>2</v>
      </c>
      <c r="P252" s="32">
        <v>0</v>
      </c>
      <c r="Q252" s="32">
        <v>10</v>
      </c>
      <c r="R252" s="32">
        <v>12</v>
      </c>
      <c r="S252" s="32">
        <v>0</v>
      </c>
      <c r="T252" s="32">
        <v>0</v>
      </c>
      <c r="U252" s="32">
        <v>0</v>
      </c>
      <c r="V252" s="32">
        <v>92</v>
      </c>
      <c r="W252" s="32">
        <v>57</v>
      </c>
      <c r="X252" s="32">
        <v>0</v>
      </c>
      <c r="Y252" s="32">
        <v>0</v>
      </c>
      <c r="Z252" s="32">
        <v>30</v>
      </c>
      <c r="AA252" s="32">
        <v>27</v>
      </c>
      <c r="AB252" s="32">
        <v>3</v>
      </c>
      <c r="AC252" s="32">
        <v>0</v>
      </c>
      <c r="AD252" s="32">
        <v>0</v>
      </c>
      <c r="AE252" s="32">
        <v>0</v>
      </c>
      <c r="AF252" s="32">
        <v>0</v>
      </c>
      <c r="AG252" s="32">
        <v>0</v>
      </c>
      <c r="AH252" s="32">
        <v>0</v>
      </c>
      <c r="AI252" s="32">
        <v>0</v>
      </c>
      <c r="AJ252" s="32">
        <v>0</v>
      </c>
      <c r="AK252" s="32">
        <v>45</v>
      </c>
      <c r="AL252" s="32">
        <v>33</v>
      </c>
      <c r="AM252" s="32">
        <v>0</v>
      </c>
      <c r="AN252" s="32">
        <v>0</v>
      </c>
      <c r="AO252" s="32">
        <v>0</v>
      </c>
      <c r="AP252" s="32">
        <v>10</v>
      </c>
      <c r="AQ252" s="32">
        <v>7</v>
      </c>
      <c r="AR252" s="32">
        <v>0</v>
      </c>
      <c r="AS252" s="32">
        <v>0</v>
      </c>
      <c r="AT252" s="32">
        <v>0</v>
      </c>
      <c r="AU252" s="32">
        <v>92</v>
      </c>
      <c r="AV252" s="32">
        <v>34</v>
      </c>
      <c r="AW252" s="32">
        <v>0</v>
      </c>
      <c r="AX252" s="32">
        <v>0</v>
      </c>
      <c r="AY252" s="32">
        <v>18</v>
      </c>
      <c r="AZ252" s="32">
        <v>1</v>
      </c>
      <c r="BA252" s="32">
        <v>4</v>
      </c>
      <c r="BB252" s="32">
        <v>0</v>
      </c>
      <c r="BC252" s="32">
        <v>0</v>
      </c>
      <c r="BD252" s="32">
        <v>44</v>
      </c>
      <c r="BE252" s="32">
        <v>55</v>
      </c>
      <c r="BF252" s="32">
        <v>34</v>
      </c>
      <c r="BG252" s="32">
        <v>40</v>
      </c>
      <c r="BH252" s="32">
        <v>26</v>
      </c>
      <c r="BI252" s="32">
        <v>30</v>
      </c>
      <c r="BJ252" s="32"/>
      <c r="BK252" s="32"/>
      <c r="BL252" s="32"/>
      <c r="BM252" s="32"/>
      <c r="BN252" s="32"/>
      <c r="BO252" s="32"/>
      <c r="BP252" s="32"/>
      <c r="BQ252" s="32"/>
      <c r="BR252" s="32"/>
      <c r="BS252" s="32"/>
      <c r="CH252" s="38" t="s">
        <v>292</v>
      </c>
      <c r="CI252" s="38" t="s">
        <v>503</v>
      </c>
      <c r="CJ252" s="38">
        <v>268</v>
      </c>
    </row>
    <row r="253" spans="1:88" s="1" customFormat="1" hidden="1">
      <c r="A253" s="41" t="s">
        <v>290</v>
      </c>
      <c r="B253" s="32">
        <v>39</v>
      </c>
      <c r="C253" s="32">
        <v>1</v>
      </c>
      <c r="D253" s="32"/>
      <c r="E253" s="32"/>
      <c r="F253" s="32"/>
      <c r="G253" s="32">
        <v>59</v>
      </c>
      <c r="H253" s="32">
        <v>3</v>
      </c>
      <c r="I253" s="32"/>
      <c r="J253" s="32"/>
      <c r="K253" s="32"/>
      <c r="L253" s="32">
        <v>320</v>
      </c>
      <c r="M253" s="32">
        <v>68</v>
      </c>
      <c r="N253" s="32"/>
      <c r="O253" s="32"/>
      <c r="P253" s="32"/>
      <c r="Q253" s="32">
        <v>21</v>
      </c>
      <c r="R253" s="32">
        <v>10</v>
      </c>
      <c r="S253" s="32"/>
      <c r="T253" s="32"/>
      <c r="U253" s="32"/>
      <c r="V253" s="32">
        <v>242</v>
      </c>
      <c r="W253" s="32">
        <v>68</v>
      </c>
      <c r="X253" s="32"/>
      <c r="Y253" s="32"/>
      <c r="Z253" s="32"/>
      <c r="AA253" s="32">
        <v>39</v>
      </c>
      <c r="AB253" s="32">
        <v>0.89</v>
      </c>
      <c r="AC253" s="32"/>
      <c r="AD253" s="32"/>
      <c r="AE253" s="32"/>
      <c r="AF253" s="32">
        <v>59</v>
      </c>
      <c r="AG253" s="32">
        <v>2.1800000000000002</v>
      </c>
      <c r="AH253" s="32"/>
      <c r="AI253" s="32"/>
      <c r="AJ253" s="32"/>
      <c r="AK253" s="32">
        <v>320</v>
      </c>
      <c r="AL253" s="32">
        <v>43.54</v>
      </c>
      <c r="AM253" s="32"/>
      <c r="AN253" s="32"/>
      <c r="AO253" s="32"/>
      <c r="AP253" s="32">
        <v>21</v>
      </c>
      <c r="AQ253" s="32">
        <v>5.79</v>
      </c>
      <c r="AR253" s="32"/>
      <c r="AS253" s="32"/>
      <c r="AT253" s="32">
        <v>1.39</v>
      </c>
      <c r="AU253" s="32">
        <v>242</v>
      </c>
      <c r="AV253" s="32">
        <v>34.25</v>
      </c>
      <c r="AW253" s="32"/>
      <c r="AX253" s="32"/>
      <c r="AY253" s="32">
        <v>110.5</v>
      </c>
      <c r="AZ253" s="32"/>
      <c r="BA253" s="32"/>
      <c r="BB253" s="32"/>
      <c r="BC253" s="32"/>
      <c r="BD253" s="32">
        <v>33</v>
      </c>
      <c r="BE253" s="32">
        <v>173</v>
      </c>
      <c r="BF253" s="32">
        <v>1</v>
      </c>
      <c r="BG253" s="32">
        <v>21</v>
      </c>
      <c r="BH253" s="32">
        <v>3</v>
      </c>
      <c r="BI253" s="32">
        <v>98</v>
      </c>
      <c r="BJ253" s="32"/>
      <c r="BK253" s="32"/>
      <c r="BL253" s="32"/>
      <c r="BM253" s="32"/>
      <c r="BN253" s="32"/>
      <c r="BO253" s="32"/>
      <c r="BP253" s="32"/>
      <c r="BQ253" s="32"/>
      <c r="BR253" s="32"/>
      <c r="BS253" s="32"/>
      <c r="CH253" s="38" t="s">
        <v>293</v>
      </c>
      <c r="CI253" s="38" t="s">
        <v>519</v>
      </c>
      <c r="CJ253" s="38">
        <v>0</v>
      </c>
    </row>
    <row r="254" spans="1:88" s="1" customFormat="1" hidden="1">
      <c r="A254" s="41" t="s">
        <v>291</v>
      </c>
      <c r="B254" s="32">
        <v>24</v>
      </c>
      <c r="C254" s="32">
        <v>0</v>
      </c>
      <c r="D254" s="32">
        <v>0</v>
      </c>
      <c r="E254" s="32">
        <v>0</v>
      </c>
      <c r="F254" s="32">
        <v>0</v>
      </c>
      <c r="G254" s="32">
        <v>0</v>
      </c>
      <c r="H254" s="32">
        <v>0</v>
      </c>
      <c r="I254" s="32">
        <v>0</v>
      </c>
      <c r="J254" s="32">
        <v>0</v>
      </c>
      <c r="K254" s="32">
        <v>0</v>
      </c>
      <c r="L254" s="32">
        <v>78</v>
      </c>
      <c r="M254" s="32">
        <v>39</v>
      </c>
      <c r="N254" s="32">
        <v>0</v>
      </c>
      <c r="O254" s="32">
        <v>0</v>
      </c>
      <c r="P254" s="32">
        <v>0</v>
      </c>
      <c r="Q254" s="32">
        <v>0</v>
      </c>
      <c r="R254" s="32">
        <v>0</v>
      </c>
      <c r="S254" s="32">
        <v>0</v>
      </c>
      <c r="T254" s="32">
        <v>0</v>
      </c>
      <c r="U254" s="32">
        <v>9</v>
      </c>
      <c r="V254" s="32">
        <v>66</v>
      </c>
      <c r="W254" s="32">
        <v>56</v>
      </c>
      <c r="X254" s="32">
        <v>0</v>
      </c>
      <c r="Y254" s="32">
        <v>0</v>
      </c>
      <c r="Z254" s="32">
        <v>31</v>
      </c>
      <c r="AA254" s="32">
        <v>24</v>
      </c>
      <c r="AB254" s="32">
        <v>0</v>
      </c>
      <c r="AC254" s="32">
        <v>0</v>
      </c>
      <c r="AD254" s="32">
        <v>0</v>
      </c>
      <c r="AE254" s="32">
        <v>0</v>
      </c>
      <c r="AF254" s="32">
        <v>0</v>
      </c>
      <c r="AG254" s="32">
        <v>0</v>
      </c>
      <c r="AH254" s="32">
        <v>0</v>
      </c>
      <c r="AI254" s="32">
        <v>0</v>
      </c>
      <c r="AJ254" s="32">
        <v>0</v>
      </c>
      <c r="AK254" s="32">
        <v>78</v>
      </c>
      <c r="AL254" s="32">
        <v>25</v>
      </c>
      <c r="AM254" s="32">
        <v>0</v>
      </c>
      <c r="AN254" s="32">
        <v>0</v>
      </c>
      <c r="AO254" s="32">
        <v>0</v>
      </c>
      <c r="AP254" s="32">
        <v>0</v>
      </c>
      <c r="AQ254" s="32">
        <v>0</v>
      </c>
      <c r="AR254" s="32">
        <v>0</v>
      </c>
      <c r="AS254" s="32">
        <v>0</v>
      </c>
      <c r="AT254" s="32">
        <v>5.9</v>
      </c>
      <c r="AU254" s="32">
        <v>66</v>
      </c>
      <c r="AV254" s="32">
        <v>30</v>
      </c>
      <c r="AW254" s="32">
        <v>0</v>
      </c>
      <c r="AX254" s="32">
        <v>0</v>
      </c>
      <c r="AY254" s="32">
        <v>15</v>
      </c>
      <c r="AZ254" s="32">
        <v>1</v>
      </c>
      <c r="BA254" s="32">
        <v>2</v>
      </c>
      <c r="BB254" s="32">
        <v>0</v>
      </c>
      <c r="BC254" s="32">
        <v>0</v>
      </c>
      <c r="BD254" s="32">
        <v>0</v>
      </c>
      <c r="BE254" s="32">
        <v>29</v>
      </c>
      <c r="BF254" s="32">
        <v>0</v>
      </c>
      <c r="BG254" s="32">
        <v>0</v>
      </c>
      <c r="BH254" s="32">
        <v>0</v>
      </c>
      <c r="BI254" s="32">
        <v>28</v>
      </c>
      <c r="BJ254" s="32">
        <v>0.6</v>
      </c>
      <c r="BK254" s="32">
        <v>1.2</v>
      </c>
      <c r="BL254" s="32">
        <v>0</v>
      </c>
      <c r="BM254" s="32">
        <v>0</v>
      </c>
      <c r="BN254" s="32">
        <v>0</v>
      </c>
      <c r="BO254" s="32">
        <v>29</v>
      </c>
      <c r="BP254" s="32">
        <v>0</v>
      </c>
      <c r="BQ254" s="32">
        <v>0</v>
      </c>
      <c r="BR254" s="32">
        <v>0</v>
      </c>
      <c r="BS254" s="32">
        <v>28</v>
      </c>
      <c r="CH254" s="38" t="s">
        <v>294</v>
      </c>
      <c r="CI254" s="38" t="s">
        <v>519</v>
      </c>
      <c r="CJ254" s="38"/>
    </row>
    <row r="255" spans="1:88" s="1" customFormat="1" hidden="1">
      <c r="A255" s="41" t="s">
        <v>292</v>
      </c>
      <c r="B255" s="32">
        <v>35</v>
      </c>
      <c r="C255" s="32">
        <v>2</v>
      </c>
      <c r="D255" s="32">
        <v>0</v>
      </c>
      <c r="E255" s="32">
        <v>0</v>
      </c>
      <c r="F255" s="32">
        <v>0</v>
      </c>
      <c r="G255" s="32">
        <v>38</v>
      </c>
      <c r="H255" s="32">
        <v>3</v>
      </c>
      <c r="I255" s="32">
        <v>0</v>
      </c>
      <c r="J255" s="32">
        <v>0</v>
      </c>
      <c r="K255" s="32">
        <v>0</v>
      </c>
      <c r="L255" s="32">
        <v>103</v>
      </c>
      <c r="M255" s="32">
        <v>126</v>
      </c>
      <c r="N255" s="32">
        <v>0</v>
      </c>
      <c r="O255" s="32">
        <v>132</v>
      </c>
      <c r="P255" s="32">
        <v>0</v>
      </c>
      <c r="Q255" s="32">
        <v>61</v>
      </c>
      <c r="R255" s="32">
        <v>20</v>
      </c>
      <c r="S255" s="32">
        <v>0</v>
      </c>
      <c r="T255" s="32">
        <v>9</v>
      </c>
      <c r="U255" s="32">
        <v>3</v>
      </c>
      <c r="V255" s="32">
        <v>157</v>
      </c>
      <c r="W255" s="32">
        <v>145</v>
      </c>
      <c r="X255" s="32">
        <v>0</v>
      </c>
      <c r="Y255" s="32">
        <v>39</v>
      </c>
      <c r="Z255" s="32">
        <v>110</v>
      </c>
      <c r="AA255" s="32">
        <v>35</v>
      </c>
      <c r="AB255" s="32">
        <v>1.4</v>
      </c>
      <c r="AC255" s="32">
        <v>0</v>
      </c>
      <c r="AD255" s="32">
        <v>0</v>
      </c>
      <c r="AE255" s="32">
        <v>0</v>
      </c>
      <c r="AF255" s="32">
        <v>38</v>
      </c>
      <c r="AG255" s="32">
        <v>1.9</v>
      </c>
      <c r="AH255" s="32">
        <v>0</v>
      </c>
      <c r="AI255" s="32">
        <v>0</v>
      </c>
      <c r="AJ255" s="32">
        <v>0</v>
      </c>
      <c r="AK255" s="32">
        <v>103</v>
      </c>
      <c r="AL255" s="32">
        <v>70.55</v>
      </c>
      <c r="AM255" s="32">
        <v>0</v>
      </c>
      <c r="AN255" s="32">
        <v>0</v>
      </c>
      <c r="AO255" s="32">
        <v>0</v>
      </c>
      <c r="AP255" s="32">
        <v>39</v>
      </c>
      <c r="AQ255" s="32">
        <v>22.6</v>
      </c>
      <c r="AR255" s="32">
        <v>0</v>
      </c>
      <c r="AS255" s="32">
        <v>0</v>
      </c>
      <c r="AT255" s="32">
        <v>2.1</v>
      </c>
      <c r="AU255" s="32">
        <v>157.5</v>
      </c>
      <c r="AV255" s="32">
        <v>103.1</v>
      </c>
      <c r="AW255" s="32">
        <v>0</v>
      </c>
      <c r="AX255" s="32">
        <v>0</v>
      </c>
      <c r="AY255" s="32">
        <v>69.099999999999994</v>
      </c>
      <c r="AZ255" s="32">
        <v>0</v>
      </c>
      <c r="BA255" s="32">
        <v>0</v>
      </c>
      <c r="BB255" s="32">
        <v>0</v>
      </c>
      <c r="BC255" s="32">
        <v>0</v>
      </c>
      <c r="BD255" s="32">
        <v>0</v>
      </c>
      <c r="BE255" s="32">
        <v>0</v>
      </c>
      <c r="BF255" s="32">
        <v>0</v>
      </c>
      <c r="BG255" s="32">
        <v>0</v>
      </c>
      <c r="BH255" s="32">
        <v>0</v>
      </c>
      <c r="BI255" s="32">
        <v>0</v>
      </c>
      <c r="BJ255" s="32">
        <v>0</v>
      </c>
      <c r="BK255" s="32">
        <v>0</v>
      </c>
      <c r="BL255" s="32">
        <v>0</v>
      </c>
      <c r="BM255" s="32">
        <v>0</v>
      </c>
      <c r="BN255" s="32">
        <v>0</v>
      </c>
      <c r="BO255" s="32">
        <v>0</v>
      </c>
      <c r="BP255" s="32">
        <v>0</v>
      </c>
      <c r="BQ255" s="32">
        <v>0</v>
      </c>
      <c r="BR255" s="32">
        <v>0</v>
      </c>
      <c r="BS255" s="32">
        <v>0</v>
      </c>
      <c r="CH255" s="38" t="s">
        <v>295</v>
      </c>
      <c r="CI255" s="38" t="s">
        <v>498</v>
      </c>
      <c r="CJ255" s="38">
        <v>147</v>
      </c>
    </row>
    <row r="256" spans="1:88" s="1" customFormat="1" hidden="1">
      <c r="A256" s="41" t="s">
        <v>293</v>
      </c>
      <c r="B256" s="32">
        <v>4</v>
      </c>
      <c r="C256" s="32">
        <v>0</v>
      </c>
      <c r="D256" s="32">
        <v>0</v>
      </c>
      <c r="E256" s="32">
        <v>0</v>
      </c>
      <c r="F256" s="32">
        <v>0</v>
      </c>
      <c r="G256" s="32">
        <v>38</v>
      </c>
      <c r="H256" s="32">
        <v>3</v>
      </c>
      <c r="I256" s="32">
        <v>0</v>
      </c>
      <c r="J256" s="32">
        <v>0</v>
      </c>
      <c r="K256" s="32">
        <v>0</v>
      </c>
      <c r="L256" s="32">
        <v>104</v>
      </c>
      <c r="M256" s="32">
        <v>152</v>
      </c>
      <c r="N256" s="32">
        <v>0</v>
      </c>
      <c r="O256" s="32">
        <v>67</v>
      </c>
      <c r="P256" s="32">
        <v>0</v>
      </c>
      <c r="Q256" s="32">
        <v>0</v>
      </c>
      <c r="R256" s="32">
        <v>0</v>
      </c>
      <c r="S256" s="32">
        <v>0</v>
      </c>
      <c r="T256" s="32">
        <v>0</v>
      </c>
      <c r="U256" s="32">
        <v>0</v>
      </c>
      <c r="V256" s="32">
        <v>105</v>
      </c>
      <c r="W256" s="32">
        <v>28</v>
      </c>
      <c r="X256" s="32">
        <v>29</v>
      </c>
      <c r="Y256" s="32">
        <v>0</v>
      </c>
      <c r="Z256" s="32">
        <v>194</v>
      </c>
      <c r="AA256" s="32">
        <v>4</v>
      </c>
      <c r="AB256" s="32">
        <v>0</v>
      </c>
      <c r="AC256" s="32">
        <v>0</v>
      </c>
      <c r="AD256" s="32">
        <v>0</v>
      </c>
      <c r="AE256" s="32">
        <v>0</v>
      </c>
      <c r="AF256" s="32">
        <v>38</v>
      </c>
      <c r="AG256" s="32">
        <v>2.2999999999999998</v>
      </c>
      <c r="AH256" s="32">
        <v>0</v>
      </c>
      <c r="AI256" s="32">
        <v>0</v>
      </c>
      <c r="AJ256" s="32">
        <v>0</v>
      </c>
      <c r="AK256" s="32">
        <v>104</v>
      </c>
      <c r="AL256" s="32">
        <v>87.19</v>
      </c>
      <c r="AM256" s="32">
        <v>0</v>
      </c>
      <c r="AN256" s="32">
        <v>30.29</v>
      </c>
      <c r="AO256" s="32">
        <v>0</v>
      </c>
      <c r="AP256" s="32">
        <v>0</v>
      </c>
      <c r="AQ256" s="32">
        <v>0</v>
      </c>
      <c r="AR256" s="32">
        <v>0</v>
      </c>
      <c r="AS256" s="32">
        <v>0</v>
      </c>
      <c r="AT256" s="32">
        <v>0</v>
      </c>
      <c r="AU256" s="32">
        <v>105</v>
      </c>
      <c r="AV256" s="32">
        <v>17.91</v>
      </c>
      <c r="AW256" s="32">
        <v>1.19</v>
      </c>
      <c r="AX256" s="32">
        <v>0</v>
      </c>
      <c r="AY256" s="32">
        <v>112.89</v>
      </c>
      <c r="AZ256" s="32">
        <v>0</v>
      </c>
      <c r="BA256" s="32">
        <v>0</v>
      </c>
      <c r="BB256" s="32">
        <v>0</v>
      </c>
      <c r="BC256" s="32">
        <v>0</v>
      </c>
      <c r="BD256" s="32">
        <v>0</v>
      </c>
      <c r="BE256" s="32">
        <v>2</v>
      </c>
      <c r="BF256" s="32">
        <v>0</v>
      </c>
      <c r="BG256" s="32">
        <v>0</v>
      </c>
      <c r="BH256" s="32">
        <v>0</v>
      </c>
      <c r="BI256" s="32">
        <v>0</v>
      </c>
      <c r="BJ256" s="32">
        <v>0</v>
      </c>
      <c r="BK256" s="32">
        <v>0</v>
      </c>
      <c r="BL256" s="32">
        <v>0</v>
      </c>
      <c r="BM256" s="32">
        <v>0</v>
      </c>
      <c r="BN256" s="32">
        <v>0</v>
      </c>
      <c r="BO256" s="32">
        <v>2</v>
      </c>
      <c r="BP256" s="32">
        <v>0</v>
      </c>
      <c r="BQ256" s="32">
        <v>0</v>
      </c>
      <c r="BR256" s="32">
        <v>0</v>
      </c>
      <c r="BS256" s="32">
        <v>0</v>
      </c>
      <c r="CH256" s="38" t="s">
        <v>296</v>
      </c>
      <c r="CI256" s="38" t="s">
        <v>498</v>
      </c>
      <c r="CJ256" s="38"/>
    </row>
    <row r="257" spans="1:88" s="1" customFormat="1" hidden="1">
      <c r="A257" s="41" t="s">
        <v>294</v>
      </c>
      <c r="B257" s="32">
        <v>102</v>
      </c>
      <c r="C257" s="32">
        <v>9</v>
      </c>
      <c r="D257" s="32">
        <v>0</v>
      </c>
      <c r="E257" s="32">
        <v>0</v>
      </c>
      <c r="F257" s="32">
        <v>0</v>
      </c>
      <c r="G257" s="32">
        <v>6</v>
      </c>
      <c r="H257" s="32">
        <v>2</v>
      </c>
      <c r="I257" s="32">
        <v>0</v>
      </c>
      <c r="J257" s="32">
        <v>0</v>
      </c>
      <c r="K257" s="32">
        <v>0</v>
      </c>
      <c r="L257" s="32">
        <v>217</v>
      </c>
      <c r="M257" s="32">
        <v>63</v>
      </c>
      <c r="N257" s="32">
        <v>0</v>
      </c>
      <c r="O257" s="32">
        <v>75</v>
      </c>
      <c r="P257" s="32">
        <v>0</v>
      </c>
      <c r="Q257" s="32">
        <v>20</v>
      </c>
      <c r="R257" s="32">
        <v>15</v>
      </c>
      <c r="S257" s="32">
        <v>0</v>
      </c>
      <c r="T257" s="32">
        <v>10</v>
      </c>
      <c r="U257" s="32">
        <v>44</v>
      </c>
      <c r="V257" s="32">
        <v>274</v>
      </c>
      <c r="W257" s="32">
        <v>129</v>
      </c>
      <c r="X257" s="32">
        <v>0</v>
      </c>
      <c r="Y257" s="32">
        <v>12</v>
      </c>
      <c r="Z257" s="32">
        <v>40</v>
      </c>
      <c r="AA257" s="32">
        <v>102</v>
      </c>
      <c r="AB257" s="32">
        <v>7.4</v>
      </c>
      <c r="AC257" s="32">
        <v>0</v>
      </c>
      <c r="AD257" s="32">
        <v>0</v>
      </c>
      <c r="AE257" s="32">
        <v>0</v>
      </c>
      <c r="AF257" s="32">
        <v>6</v>
      </c>
      <c r="AG257" s="32">
        <v>1.2</v>
      </c>
      <c r="AH257" s="32">
        <v>0</v>
      </c>
      <c r="AI257" s="32">
        <v>0</v>
      </c>
      <c r="AJ257" s="32">
        <v>0</v>
      </c>
      <c r="AK257" s="32">
        <v>217</v>
      </c>
      <c r="AL257" s="32">
        <v>38.33</v>
      </c>
      <c r="AM257" s="32">
        <v>0</v>
      </c>
      <c r="AN257" s="32">
        <v>75</v>
      </c>
      <c r="AO257" s="32">
        <v>0</v>
      </c>
      <c r="AP257" s="32">
        <v>20</v>
      </c>
      <c r="AQ257" s="32">
        <v>10.02</v>
      </c>
      <c r="AR257" s="32">
        <v>0</v>
      </c>
      <c r="AS257" s="32">
        <v>10</v>
      </c>
      <c r="AT257" s="32">
        <v>22</v>
      </c>
      <c r="AU257" s="32">
        <v>274</v>
      </c>
      <c r="AV257" s="32">
        <v>105.52</v>
      </c>
      <c r="AW257" s="32">
        <v>0</v>
      </c>
      <c r="AX257" s="32">
        <v>12</v>
      </c>
      <c r="AY257" s="32">
        <v>25</v>
      </c>
      <c r="AZ257" s="32">
        <v>1</v>
      </c>
      <c r="BA257" s="32">
        <v>3</v>
      </c>
      <c r="BB257" s="32">
        <v>0</v>
      </c>
      <c r="BC257" s="32">
        <v>0</v>
      </c>
      <c r="BD257" s="32">
        <v>19</v>
      </c>
      <c r="BE257" s="32">
        <v>60</v>
      </c>
      <c r="BF257" s="32">
        <v>0</v>
      </c>
      <c r="BG257" s="32">
        <v>0</v>
      </c>
      <c r="BH257" s="32">
        <v>21</v>
      </c>
      <c r="BI257" s="32">
        <v>50</v>
      </c>
      <c r="BJ257" s="32">
        <v>1</v>
      </c>
      <c r="BK257" s="32">
        <v>3</v>
      </c>
      <c r="BL257" s="32">
        <v>0</v>
      </c>
      <c r="BM257" s="32">
        <v>0</v>
      </c>
      <c r="BN257" s="32">
        <v>19</v>
      </c>
      <c r="BO257" s="32">
        <v>45</v>
      </c>
      <c r="BP257" s="32">
        <v>0</v>
      </c>
      <c r="BQ257" s="32">
        <v>0</v>
      </c>
      <c r="BR257" s="32">
        <v>21</v>
      </c>
      <c r="BS257" s="32">
        <v>35</v>
      </c>
      <c r="CH257" s="38" t="s">
        <v>297</v>
      </c>
      <c r="CI257" s="38" t="s">
        <v>574</v>
      </c>
      <c r="CJ257" s="38"/>
    </row>
    <row r="258" spans="1:88" s="1" customFormat="1" hidden="1">
      <c r="A258" s="41" t="s">
        <v>295</v>
      </c>
      <c r="B258" s="32">
        <v>81</v>
      </c>
      <c r="C258" s="32">
        <v>10</v>
      </c>
      <c r="D258" s="32">
        <v>0</v>
      </c>
      <c r="E258" s="32">
        <v>0</v>
      </c>
      <c r="F258" s="32">
        <v>0</v>
      </c>
      <c r="G258" s="32">
        <v>29</v>
      </c>
      <c r="H258" s="32">
        <v>27</v>
      </c>
      <c r="I258" s="32">
        <v>0</v>
      </c>
      <c r="J258" s="32">
        <v>0</v>
      </c>
      <c r="K258" s="32">
        <v>1</v>
      </c>
      <c r="L258" s="32">
        <v>120</v>
      </c>
      <c r="M258" s="32">
        <v>171</v>
      </c>
      <c r="N258" s="32">
        <v>0</v>
      </c>
      <c r="O258" s="32">
        <v>69</v>
      </c>
      <c r="P258" s="32">
        <v>2</v>
      </c>
      <c r="Q258" s="32">
        <v>22</v>
      </c>
      <c r="R258" s="32">
        <v>19</v>
      </c>
      <c r="S258" s="32">
        <v>0</v>
      </c>
      <c r="T258" s="32">
        <v>12</v>
      </c>
      <c r="U258" s="32">
        <v>5</v>
      </c>
      <c r="V258" s="32">
        <v>49</v>
      </c>
      <c r="W258" s="32">
        <v>67</v>
      </c>
      <c r="X258" s="32">
        <v>0</v>
      </c>
      <c r="Y258" s="32">
        <v>78</v>
      </c>
      <c r="Z258" s="32">
        <v>176</v>
      </c>
      <c r="AA258" s="32">
        <v>80</v>
      </c>
      <c r="AB258" s="32">
        <v>6.58</v>
      </c>
      <c r="AC258" s="32">
        <v>0</v>
      </c>
      <c r="AD258" s="32">
        <v>0</v>
      </c>
      <c r="AE258" s="32">
        <v>0</v>
      </c>
      <c r="AF258" s="32">
        <v>29</v>
      </c>
      <c r="AG258" s="32">
        <v>15.85</v>
      </c>
      <c r="AH258" s="32">
        <v>0</v>
      </c>
      <c r="AI258" s="32">
        <v>0</v>
      </c>
      <c r="AJ258" s="32">
        <v>0.86</v>
      </c>
      <c r="AK258" s="32">
        <v>120</v>
      </c>
      <c r="AL258" s="32">
        <v>87.73</v>
      </c>
      <c r="AM258" s="32">
        <v>0</v>
      </c>
      <c r="AN258" s="32">
        <v>0</v>
      </c>
      <c r="AO258" s="32">
        <v>0.87</v>
      </c>
      <c r="AP258" s="32">
        <v>22</v>
      </c>
      <c r="AQ258" s="32">
        <v>9.49</v>
      </c>
      <c r="AR258" s="32">
        <v>0</v>
      </c>
      <c r="AS258" s="32">
        <v>0</v>
      </c>
      <c r="AT258" s="32">
        <v>3.04</v>
      </c>
      <c r="AU258" s="32">
        <v>150</v>
      </c>
      <c r="AV258" s="32">
        <v>41.24</v>
      </c>
      <c r="AW258" s="32">
        <v>0</v>
      </c>
      <c r="AX258" s="32">
        <v>0</v>
      </c>
      <c r="AY258" s="32">
        <v>99.65</v>
      </c>
      <c r="AZ258" s="32">
        <v>0</v>
      </c>
      <c r="BA258" s="32">
        <v>0</v>
      </c>
      <c r="BB258" s="32">
        <v>0</v>
      </c>
      <c r="BC258" s="32">
        <v>0</v>
      </c>
      <c r="BD258" s="32">
        <v>2.42</v>
      </c>
      <c r="BE258" s="32">
        <v>57</v>
      </c>
      <c r="BF258" s="32">
        <v>0</v>
      </c>
      <c r="BG258" s="32">
        <v>0</v>
      </c>
      <c r="BH258" s="32">
        <v>1.1200000000000001</v>
      </c>
      <c r="BI258" s="32">
        <v>125</v>
      </c>
      <c r="BJ258" s="32">
        <v>0</v>
      </c>
      <c r="BK258" s="32">
        <v>0</v>
      </c>
      <c r="BL258" s="32">
        <v>0</v>
      </c>
      <c r="BM258" s="32">
        <v>0</v>
      </c>
      <c r="BN258" s="32">
        <v>2.42</v>
      </c>
      <c r="BO258" s="32">
        <v>57</v>
      </c>
      <c r="BP258" s="32">
        <v>0</v>
      </c>
      <c r="BQ258" s="32">
        <v>0</v>
      </c>
      <c r="BR258" s="32">
        <v>1.1200000000000001</v>
      </c>
      <c r="BS258" s="32">
        <v>125</v>
      </c>
      <c r="CH258" s="38" t="s">
        <v>298</v>
      </c>
      <c r="CI258" s="38" t="s">
        <v>575</v>
      </c>
      <c r="CJ258" s="38"/>
    </row>
    <row r="259" spans="1:88" s="1" customFormat="1" hidden="1">
      <c r="A259" s="41" t="s">
        <v>296</v>
      </c>
      <c r="B259" s="32">
        <v>6</v>
      </c>
      <c r="C259" s="32">
        <v>19</v>
      </c>
      <c r="D259" s="32">
        <v>0</v>
      </c>
      <c r="E259" s="32">
        <v>0</v>
      </c>
      <c r="F259" s="32">
        <v>1</v>
      </c>
      <c r="G259" s="32">
        <v>20</v>
      </c>
      <c r="H259" s="32">
        <v>4</v>
      </c>
      <c r="I259" s="32">
        <v>0</v>
      </c>
      <c r="J259" s="32">
        <v>0</v>
      </c>
      <c r="K259" s="32">
        <v>0</v>
      </c>
      <c r="L259" s="32">
        <v>24</v>
      </c>
      <c r="M259" s="32">
        <v>33</v>
      </c>
      <c r="N259" s="32">
        <v>0</v>
      </c>
      <c r="O259" s="32">
        <v>46</v>
      </c>
      <c r="P259" s="32">
        <v>0</v>
      </c>
      <c r="Q259" s="32">
        <v>21</v>
      </c>
      <c r="R259" s="32">
        <v>12</v>
      </c>
      <c r="S259" s="32">
        <v>0</v>
      </c>
      <c r="T259" s="32">
        <v>0</v>
      </c>
      <c r="U259" s="32">
        <v>11</v>
      </c>
      <c r="V259" s="32">
        <v>54</v>
      </c>
      <c r="W259" s="32">
        <v>21</v>
      </c>
      <c r="X259" s="32">
        <v>0</v>
      </c>
      <c r="Y259" s="32">
        <v>21</v>
      </c>
      <c r="Z259" s="32">
        <v>27</v>
      </c>
      <c r="AA259" s="32">
        <v>5</v>
      </c>
      <c r="AB259" s="32">
        <v>10</v>
      </c>
      <c r="AC259" s="32">
        <v>0</v>
      </c>
      <c r="AD259" s="32">
        <v>0</v>
      </c>
      <c r="AE259" s="32">
        <v>0.9</v>
      </c>
      <c r="AF259" s="32">
        <v>20</v>
      </c>
      <c r="AG259" s="32">
        <v>2.2999999999999998</v>
      </c>
      <c r="AH259" s="32">
        <v>0</v>
      </c>
      <c r="AI259" s="32">
        <v>0</v>
      </c>
      <c r="AJ259" s="32">
        <v>0</v>
      </c>
      <c r="AK259" s="32">
        <v>24</v>
      </c>
      <c r="AL259" s="32">
        <v>21</v>
      </c>
      <c r="AM259" s="32">
        <v>0</v>
      </c>
      <c r="AN259" s="32">
        <v>0</v>
      </c>
      <c r="AO259" s="32">
        <v>0</v>
      </c>
      <c r="AP259" s="32">
        <v>21</v>
      </c>
      <c r="AQ259" s="32">
        <v>8.43</v>
      </c>
      <c r="AR259" s="32">
        <v>0</v>
      </c>
      <c r="AS259" s="32">
        <v>0</v>
      </c>
      <c r="AT259" s="32">
        <v>8.9</v>
      </c>
      <c r="AU259" s="32">
        <v>54</v>
      </c>
      <c r="AV259" s="32">
        <v>12.55</v>
      </c>
      <c r="AW259" s="32">
        <v>0</v>
      </c>
      <c r="AX259" s="32">
        <v>0</v>
      </c>
      <c r="AY259" s="32">
        <v>12.44</v>
      </c>
      <c r="AZ259" s="32">
        <v>0</v>
      </c>
      <c r="BA259" s="32">
        <v>0</v>
      </c>
      <c r="BB259" s="32">
        <v>0</v>
      </c>
      <c r="BC259" s="32">
        <v>0</v>
      </c>
      <c r="BD259" s="32">
        <v>0</v>
      </c>
      <c r="BE259" s="32">
        <v>4</v>
      </c>
      <c r="BF259" s="32">
        <v>0</v>
      </c>
      <c r="BG259" s="32">
        <v>0</v>
      </c>
      <c r="BH259" s="32">
        <v>1</v>
      </c>
      <c r="BI259" s="32">
        <v>4</v>
      </c>
      <c r="BJ259" s="32"/>
      <c r="BK259" s="32"/>
      <c r="BL259" s="32"/>
      <c r="BM259" s="32"/>
      <c r="BN259" s="32"/>
      <c r="BO259" s="32"/>
      <c r="BP259" s="32"/>
      <c r="BQ259" s="32"/>
      <c r="BR259" s="32"/>
      <c r="BS259" s="32"/>
      <c r="CH259" s="38" t="s">
        <v>299</v>
      </c>
      <c r="CI259" s="38" t="s">
        <v>498</v>
      </c>
      <c r="CJ259" s="38">
        <v>63</v>
      </c>
    </row>
    <row r="260" spans="1:88" s="1" customFormat="1" hidden="1">
      <c r="A260" s="41" t="s">
        <v>297</v>
      </c>
      <c r="B260" s="32">
        <v>18</v>
      </c>
      <c r="C260" s="32">
        <v>1</v>
      </c>
      <c r="D260" s="32">
        <v>0</v>
      </c>
      <c r="E260" s="32">
        <v>0</v>
      </c>
      <c r="F260" s="32">
        <v>0</v>
      </c>
      <c r="G260" s="32">
        <v>32</v>
      </c>
      <c r="H260" s="32">
        <v>7</v>
      </c>
      <c r="I260" s="32">
        <v>0</v>
      </c>
      <c r="J260" s="32">
        <v>0</v>
      </c>
      <c r="K260" s="32">
        <v>0</v>
      </c>
      <c r="L260" s="32">
        <v>95</v>
      </c>
      <c r="M260" s="32">
        <v>65</v>
      </c>
      <c r="N260" s="32">
        <v>0</v>
      </c>
      <c r="O260" s="32">
        <v>156</v>
      </c>
      <c r="P260" s="32">
        <v>1</v>
      </c>
      <c r="Q260" s="32">
        <v>26</v>
      </c>
      <c r="R260" s="32">
        <v>28</v>
      </c>
      <c r="S260" s="32">
        <v>0</v>
      </c>
      <c r="T260" s="32">
        <v>23</v>
      </c>
      <c r="U260" s="32">
        <v>0</v>
      </c>
      <c r="V260" s="32">
        <v>127</v>
      </c>
      <c r="W260" s="32">
        <v>112</v>
      </c>
      <c r="X260" s="32">
        <v>0</v>
      </c>
      <c r="Y260" s="32">
        <v>337</v>
      </c>
      <c r="Z260" s="32">
        <v>61</v>
      </c>
      <c r="AA260" s="32">
        <v>19</v>
      </c>
      <c r="AB260" s="32">
        <v>0.6</v>
      </c>
      <c r="AC260" s="32">
        <v>0</v>
      </c>
      <c r="AD260" s="32">
        <v>0</v>
      </c>
      <c r="AE260" s="32">
        <v>0</v>
      </c>
      <c r="AF260" s="32">
        <v>32</v>
      </c>
      <c r="AG260" s="32">
        <v>5.55</v>
      </c>
      <c r="AH260" s="32">
        <v>0</v>
      </c>
      <c r="AI260" s="32">
        <v>0</v>
      </c>
      <c r="AJ260" s="32">
        <v>0</v>
      </c>
      <c r="AK260" s="32">
        <v>95</v>
      </c>
      <c r="AL260" s="32">
        <v>35.549999999999997</v>
      </c>
      <c r="AM260" s="32">
        <v>0</v>
      </c>
      <c r="AN260" s="32">
        <v>0</v>
      </c>
      <c r="AO260" s="32">
        <v>0.4</v>
      </c>
      <c r="AP260" s="32">
        <v>26</v>
      </c>
      <c r="AQ260" s="32">
        <v>14.07</v>
      </c>
      <c r="AR260" s="32">
        <v>0</v>
      </c>
      <c r="AS260" s="32">
        <v>0</v>
      </c>
      <c r="AT260" s="32">
        <v>0</v>
      </c>
      <c r="AU260" s="32">
        <v>131</v>
      </c>
      <c r="AV260" s="32">
        <v>55.52</v>
      </c>
      <c r="AW260" s="32">
        <v>0</v>
      </c>
      <c r="AX260" s="32">
        <v>0</v>
      </c>
      <c r="AY260" s="32">
        <v>35.770000000000003</v>
      </c>
      <c r="AZ260" s="32">
        <v>0</v>
      </c>
      <c r="BA260" s="32">
        <v>0</v>
      </c>
      <c r="BB260" s="32">
        <v>0</v>
      </c>
      <c r="BC260" s="32">
        <v>0</v>
      </c>
      <c r="BD260" s="32">
        <v>5</v>
      </c>
      <c r="BE260" s="32"/>
      <c r="BF260" s="32">
        <v>0</v>
      </c>
      <c r="BG260" s="32">
        <v>0</v>
      </c>
      <c r="BH260" s="32">
        <v>0</v>
      </c>
      <c r="BI260" s="32">
        <v>0</v>
      </c>
      <c r="BJ260" s="32">
        <v>0</v>
      </c>
      <c r="BK260" s="32">
        <v>0</v>
      </c>
      <c r="BL260" s="32">
        <v>0</v>
      </c>
      <c r="BM260" s="32">
        <v>0</v>
      </c>
      <c r="BN260" s="32">
        <v>5</v>
      </c>
      <c r="BO260" s="32">
        <v>13</v>
      </c>
      <c r="BP260" s="32">
        <v>0</v>
      </c>
      <c r="BQ260" s="32">
        <v>0</v>
      </c>
      <c r="BR260" s="32">
        <v>0</v>
      </c>
      <c r="BS260" s="32">
        <v>0</v>
      </c>
      <c r="CH260" s="38" t="s">
        <v>300</v>
      </c>
      <c r="CI260" s="38" t="s">
        <v>498</v>
      </c>
      <c r="CJ260" s="38"/>
    </row>
    <row r="261" spans="1:88" s="1" customFormat="1" hidden="1">
      <c r="A261" s="41" t="s">
        <v>298</v>
      </c>
      <c r="B261" s="32">
        <v>34</v>
      </c>
      <c r="C261" s="32">
        <v>2</v>
      </c>
      <c r="D261" s="32">
        <v>0</v>
      </c>
      <c r="E261" s="32">
        <v>0</v>
      </c>
      <c r="F261" s="32">
        <v>0</v>
      </c>
      <c r="G261" s="32">
        <v>34</v>
      </c>
      <c r="H261" s="32">
        <v>5</v>
      </c>
      <c r="I261" s="32">
        <v>0</v>
      </c>
      <c r="J261" s="32">
        <v>0</v>
      </c>
      <c r="K261" s="32">
        <v>0</v>
      </c>
      <c r="L261" s="32">
        <v>141</v>
      </c>
      <c r="M261" s="32">
        <v>93</v>
      </c>
      <c r="N261" s="32">
        <v>0</v>
      </c>
      <c r="O261" s="32">
        <v>196</v>
      </c>
      <c r="P261" s="32">
        <v>0</v>
      </c>
      <c r="Q261" s="32">
        <v>10</v>
      </c>
      <c r="R261" s="32">
        <v>9</v>
      </c>
      <c r="S261" s="32">
        <v>0</v>
      </c>
      <c r="T261" s="32">
        <v>0</v>
      </c>
      <c r="U261" s="32">
        <v>0</v>
      </c>
      <c r="V261" s="32">
        <v>147</v>
      </c>
      <c r="W261" s="32">
        <v>116</v>
      </c>
      <c r="X261" s="32">
        <v>0</v>
      </c>
      <c r="Y261" s="32">
        <v>35</v>
      </c>
      <c r="Z261" s="32">
        <v>70</v>
      </c>
      <c r="AA261" s="32">
        <v>34</v>
      </c>
      <c r="AB261" s="32">
        <v>106</v>
      </c>
      <c r="AC261" s="32">
        <v>0</v>
      </c>
      <c r="AD261" s="32">
        <v>0</v>
      </c>
      <c r="AE261" s="32">
        <v>0</v>
      </c>
      <c r="AF261" s="32">
        <v>34</v>
      </c>
      <c r="AG261" s="32">
        <v>3.52</v>
      </c>
      <c r="AH261" s="32">
        <v>0</v>
      </c>
      <c r="AI261" s="32">
        <v>0</v>
      </c>
      <c r="AJ261" s="32">
        <v>0</v>
      </c>
      <c r="AK261" s="32">
        <v>141</v>
      </c>
      <c r="AL261" s="32">
        <v>57.44</v>
      </c>
      <c r="AM261" s="32">
        <v>0</v>
      </c>
      <c r="AN261" s="32">
        <v>60.26</v>
      </c>
      <c r="AO261" s="32">
        <v>0</v>
      </c>
      <c r="AP261" s="32">
        <v>10</v>
      </c>
      <c r="AQ261" s="32">
        <v>5</v>
      </c>
      <c r="AR261" s="32">
        <v>0</v>
      </c>
      <c r="AS261" s="32">
        <v>0</v>
      </c>
      <c r="AT261" s="32">
        <v>0</v>
      </c>
      <c r="AU261" s="32">
        <v>147</v>
      </c>
      <c r="AV261" s="32">
        <v>73.87</v>
      </c>
      <c r="AW261" s="32">
        <v>0</v>
      </c>
      <c r="AX261" s="32">
        <v>7.75</v>
      </c>
      <c r="AY261" s="32">
        <v>45.94</v>
      </c>
      <c r="AZ261" s="32">
        <v>0</v>
      </c>
      <c r="BA261" s="32">
        <v>0</v>
      </c>
      <c r="BB261" s="32">
        <v>0</v>
      </c>
      <c r="BC261" s="32">
        <v>0</v>
      </c>
      <c r="BD261" s="32">
        <v>0</v>
      </c>
      <c r="BE261" s="32">
        <v>32</v>
      </c>
      <c r="BF261" s="32">
        <v>0</v>
      </c>
      <c r="BG261" s="32">
        <v>0</v>
      </c>
      <c r="BH261" s="32">
        <v>10</v>
      </c>
      <c r="BI261" s="32">
        <v>28</v>
      </c>
      <c r="BJ261" s="32"/>
      <c r="BK261" s="32"/>
      <c r="BL261" s="32"/>
      <c r="BM261" s="32"/>
      <c r="BN261" s="32"/>
      <c r="BO261" s="32"/>
      <c r="BP261" s="32"/>
      <c r="BQ261" s="32"/>
      <c r="BR261" s="32"/>
      <c r="BS261" s="32"/>
      <c r="CH261" s="38" t="s">
        <v>301</v>
      </c>
      <c r="CI261" s="38" t="s">
        <v>576</v>
      </c>
      <c r="CJ261" s="38"/>
    </row>
    <row r="262" spans="1:88" s="1" customFormat="1" hidden="1">
      <c r="A262" s="41" t="s">
        <v>299</v>
      </c>
      <c r="B262" s="32">
        <v>32</v>
      </c>
      <c r="C262" s="32">
        <v>2</v>
      </c>
      <c r="D262" s="32">
        <v>0</v>
      </c>
      <c r="E262" s="32">
        <v>0</v>
      </c>
      <c r="F262" s="32">
        <v>0</v>
      </c>
      <c r="G262" s="32">
        <v>22</v>
      </c>
      <c r="H262" s="32">
        <v>0</v>
      </c>
      <c r="I262" s="32">
        <v>0</v>
      </c>
      <c r="J262" s="32">
        <v>0</v>
      </c>
      <c r="K262" s="32">
        <v>0</v>
      </c>
      <c r="L262" s="32">
        <v>102</v>
      </c>
      <c r="M262" s="32">
        <v>60</v>
      </c>
      <c r="N262" s="32">
        <v>0</v>
      </c>
      <c r="O262" s="32">
        <v>47</v>
      </c>
      <c r="P262" s="32">
        <v>0</v>
      </c>
      <c r="Q262" s="32">
        <v>2</v>
      </c>
      <c r="R262" s="32">
        <v>0</v>
      </c>
      <c r="S262" s="32">
        <v>0</v>
      </c>
      <c r="T262" s="32">
        <v>3</v>
      </c>
      <c r="U262" s="32">
        <v>0</v>
      </c>
      <c r="V262" s="32">
        <v>106</v>
      </c>
      <c r="W262" s="32">
        <v>32</v>
      </c>
      <c r="X262" s="32">
        <v>0</v>
      </c>
      <c r="Y262" s="32">
        <v>31</v>
      </c>
      <c r="Z262" s="32">
        <v>55</v>
      </c>
      <c r="AA262" s="32">
        <v>32</v>
      </c>
      <c r="AB262" s="32">
        <v>1.73</v>
      </c>
      <c r="AC262" s="32">
        <v>0</v>
      </c>
      <c r="AD262" s="32">
        <v>0</v>
      </c>
      <c r="AE262" s="32">
        <v>0</v>
      </c>
      <c r="AF262" s="32">
        <v>22</v>
      </c>
      <c r="AG262" s="32">
        <v>0</v>
      </c>
      <c r="AH262" s="32">
        <v>0</v>
      </c>
      <c r="AI262" s="32">
        <v>0</v>
      </c>
      <c r="AJ262" s="32">
        <v>0</v>
      </c>
      <c r="AK262" s="32">
        <v>102</v>
      </c>
      <c r="AL262" s="32">
        <v>37.5</v>
      </c>
      <c r="AM262" s="32">
        <v>0</v>
      </c>
      <c r="AN262" s="32">
        <v>7.3</v>
      </c>
      <c r="AO262" s="32">
        <v>0</v>
      </c>
      <c r="AP262" s="32">
        <v>2</v>
      </c>
      <c r="AQ262" s="32">
        <v>0</v>
      </c>
      <c r="AR262" s="32">
        <v>0</v>
      </c>
      <c r="AS262" s="32">
        <v>1</v>
      </c>
      <c r="AT262" s="32">
        <v>0</v>
      </c>
      <c r="AU262" s="32">
        <v>106</v>
      </c>
      <c r="AV262" s="32">
        <v>20.3</v>
      </c>
      <c r="AW262" s="32">
        <v>0</v>
      </c>
      <c r="AX262" s="32">
        <v>6.9</v>
      </c>
      <c r="AY262" s="32">
        <v>41.75</v>
      </c>
      <c r="AZ262" s="32">
        <v>0</v>
      </c>
      <c r="BA262" s="32">
        <v>0</v>
      </c>
      <c r="BB262" s="32">
        <v>0</v>
      </c>
      <c r="BC262" s="32">
        <v>0</v>
      </c>
      <c r="BD262" s="32">
        <v>0</v>
      </c>
      <c r="BE262" s="32">
        <v>12</v>
      </c>
      <c r="BF262" s="32">
        <v>0</v>
      </c>
      <c r="BG262" s="32">
        <v>0</v>
      </c>
      <c r="BH262" s="32">
        <v>0</v>
      </c>
      <c r="BI262" s="32">
        <v>0</v>
      </c>
      <c r="BJ262" s="32">
        <v>0</v>
      </c>
      <c r="BK262" s="32">
        <v>0</v>
      </c>
      <c r="BL262" s="32">
        <v>0</v>
      </c>
      <c r="BM262" s="32">
        <v>0</v>
      </c>
      <c r="BN262" s="32">
        <v>0</v>
      </c>
      <c r="BO262" s="32">
        <v>3.7</v>
      </c>
      <c r="BP262" s="32">
        <v>0</v>
      </c>
      <c r="BQ262" s="32">
        <v>0</v>
      </c>
      <c r="BR262" s="32">
        <v>0</v>
      </c>
      <c r="BS262" s="32">
        <v>0</v>
      </c>
      <c r="CH262" s="38" t="s">
        <v>302</v>
      </c>
      <c r="CI262" s="38" t="s">
        <v>498</v>
      </c>
      <c r="CJ262" s="38"/>
    </row>
    <row r="263" spans="1:88" s="1" customFormat="1" hidden="1">
      <c r="A263" s="41" t="s">
        <v>300</v>
      </c>
      <c r="B263" s="32">
        <v>4</v>
      </c>
      <c r="C263" s="32">
        <v>0</v>
      </c>
      <c r="D263" s="32">
        <v>0</v>
      </c>
      <c r="E263" s="32">
        <v>0</v>
      </c>
      <c r="F263" s="32">
        <v>0</v>
      </c>
      <c r="G263" s="32">
        <v>10</v>
      </c>
      <c r="H263" s="32">
        <v>6</v>
      </c>
      <c r="I263" s="32">
        <v>0</v>
      </c>
      <c r="J263" s="32">
        <v>0</v>
      </c>
      <c r="K263" s="32">
        <v>0</v>
      </c>
      <c r="L263" s="32">
        <v>18</v>
      </c>
      <c r="M263" s="32">
        <v>17</v>
      </c>
      <c r="N263" s="32">
        <v>0</v>
      </c>
      <c r="O263" s="32">
        <v>120</v>
      </c>
      <c r="P263" s="32">
        <v>8</v>
      </c>
      <c r="Q263" s="32">
        <v>1</v>
      </c>
      <c r="R263" s="32">
        <v>6</v>
      </c>
      <c r="S263" s="32">
        <v>5</v>
      </c>
      <c r="T263" s="32">
        <v>0</v>
      </c>
      <c r="U263" s="32">
        <v>2</v>
      </c>
      <c r="V263" s="32">
        <v>35</v>
      </c>
      <c r="W263" s="32">
        <v>30</v>
      </c>
      <c r="X263" s="32">
        <v>2</v>
      </c>
      <c r="Y263" s="32">
        <v>0</v>
      </c>
      <c r="Z263" s="32">
        <v>49</v>
      </c>
      <c r="AA263" s="32">
        <v>4</v>
      </c>
      <c r="AB263" s="32">
        <v>0</v>
      </c>
      <c r="AC263" s="32">
        <v>0</v>
      </c>
      <c r="AD263" s="32">
        <v>0</v>
      </c>
      <c r="AE263" s="32">
        <v>0</v>
      </c>
      <c r="AF263" s="32">
        <v>10</v>
      </c>
      <c r="AG263" s="32">
        <v>4.1900000000000004</v>
      </c>
      <c r="AH263" s="32">
        <v>0</v>
      </c>
      <c r="AI263" s="32">
        <v>0</v>
      </c>
      <c r="AJ263" s="32">
        <v>0</v>
      </c>
      <c r="AK263" s="32">
        <v>18</v>
      </c>
      <c r="AL263" s="32">
        <v>9.4600000000000009</v>
      </c>
      <c r="AM263" s="32">
        <v>0</v>
      </c>
      <c r="AN263" s="32">
        <v>29.34</v>
      </c>
      <c r="AO263" s="32">
        <v>2.06</v>
      </c>
      <c r="AP263" s="32">
        <v>1</v>
      </c>
      <c r="AQ263" s="32">
        <v>3.55</v>
      </c>
      <c r="AR263" s="32">
        <v>1.5</v>
      </c>
      <c r="AS263" s="32">
        <v>0</v>
      </c>
      <c r="AT263" s="32">
        <v>1.7</v>
      </c>
      <c r="AU263" s="32">
        <v>35</v>
      </c>
      <c r="AV263" s="32">
        <v>12.85</v>
      </c>
      <c r="AW263" s="32">
        <v>0.3</v>
      </c>
      <c r="AX263" s="32">
        <v>0</v>
      </c>
      <c r="AY263" s="32">
        <v>18.93</v>
      </c>
      <c r="AZ263" s="32">
        <v>2</v>
      </c>
      <c r="BA263" s="32">
        <v>2</v>
      </c>
      <c r="BB263" s="32">
        <v>0</v>
      </c>
      <c r="BC263" s="32">
        <v>0</v>
      </c>
      <c r="BD263" s="32">
        <v>0</v>
      </c>
      <c r="BE263" s="32">
        <v>0</v>
      </c>
      <c r="BF263" s="32">
        <v>0</v>
      </c>
      <c r="BG263" s="32">
        <v>0</v>
      </c>
      <c r="BH263" s="32">
        <v>0</v>
      </c>
      <c r="BI263" s="32">
        <v>0</v>
      </c>
      <c r="BJ263" s="32">
        <v>1.6</v>
      </c>
      <c r="BK263" s="32">
        <v>0</v>
      </c>
      <c r="BL263" s="32">
        <v>0</v>
      </c>
      <c r="BM263" s="32">
        <v>0</v>
      </c>
      <c r="BN263" s="32">
        <v>0</v>
      </c>
      <c r="BO263" s="32">
        <v>0</v>
      </c>
      <c r="BP263" s="32">
        <v>0</v>
      </c>
      <c r="BQ263" s="32">
        <v>0</v>
      </c>
      <c r="BR263" s="32">
        <v>0</v>
      </c>
      <c r="BS263" s="32">
        <v>0</v>
      </c>
      <c r="CH263" s="38" t="s">
        <v>303</v>
      </c>
      <c r="CI263" s="38" t="s">
        <v>498</v>
      </c>
      <c r="CJ263" s="38"/>
    </row>
    <row r="264" spans="1:88" s="1" customFormat="1" hidden="1">
      <c r="A264" s="41" t="s">
        <v>301</v>
      </c>
      <c r="B264" s="32">
        <v>11</v>
      </c>
      <c r="C264" s="32">
        <v>2</v>
      </c>
      <c r="D264" s="32">
        <v>0</v>
      </c>
      <c r="E264" s="32">
        <v>0</v>
      </c>
      <c r="F264" s="32">
        <v>0</v>
      </c>
      <c r="G264" s="32">
        <v>13</v>
      </c>
      <c r="H264" s="32">
        <v>1</v>
      </c>
      <c r="I264" s="32">
        <v>0</v>
      </c>
      <c r="J264" s="32">
        <v>0</v>
      </c>
      <c r="K264" s="32">
        <v>0</v>
      </c>
      <c r="L264" s="32">
        <v>68</v>
      </c>
      <c r="M264" s="32">
        <v>36</v>
      </c>
      <c r="N264" s="32">
        <v>0</v>
      </c>
      <c r="O264" s="32">
        <v>66</v>
      </c>
      <c r="P264" s="32">
        <v>0</v>
      </c>
      <c r="Q264" s="32">
        <v>15</v>
      </c>
      <c r="R264" s="32">
        <v>16</v>
      </c>
      <c r="S264" s="32">
        <v>0</v>
      </c>
      <c r="T264" s="32">
        <v>10</v>
      </c>
      <c r="U264" s="32">
        <v>0</v>
      </c>
      <c r="V264" s="32">
        <v>60</v>
      </c>
      <c r="W264" s="32">
        <v>15</v>
      </c>
      <c r="X264" s="32">
        <v>1</v>
      </c>
      <c r="Y264" s="32">
        <v>28</v>
      </c>
      <c r="Z264" s="32">
        <v>8</v>
      </c>
      <c r="AA264" s="32">
        <v>11</v>
      </c>
      <c r="AB264" s="32">
        <v>1.21</v>
      </c>
      <c r="AC264" s="32">
        <v>0</v>
      </c>
      <c r="AD264" s="32">
        <v>0</v>
      </c>
      <c r="AE264" s="32">
        <v>0</v>
      </c>
      <c r="AF264" s="32">
        <v>13</v>
      </c>
      <c r="AG264" s="32">
        <v>0.75</v>
      </c>
      <c r="AH264" s="32">
        <v>0</v>
      </c>
      <c r="AI264" s="32">
        <v>0</v>
      </c>
      <c r="AJ264" s="32">
        <v>0</v>
      </c>
      <c r="AK264" s="32">
        <v>68</v>
      </c>
      <c r="AL264" s="32">
        <v>19.170000000000002</v>
      </c>
      <c r="AM264" s="32">
        <v>0</v>
      </c>
      <c r="AN264" s="32">
        <v>0</v>
      </c>
      <c r="AO264" s="32">
        <v>0</v>
      </c>
      <c r="AP264" s="32">
        <v>15</v>
      </c>
      <c r="AQ264" s="32">
        <v>5.7</v>
      </c>
      <c r="AR264" s="32">
        <v>0</v>
      </c>
      <c r="AS264" s="32">
        <v>0</v>
      </c>
      <c r="AT264" s="32">
        <v>0</v>
      </c>
      <c r="AU264" s="32">
        <v>60</v>
      </c>
      <c r="AV264" s="32">
        <v>4.3</v>
      </c>
      <c r="AW264" s="32">
        <v>0.75</v>
      </c>
      <c r="AX264" s="32">
        <v>0</v>
      </c>
      <c r="AY264" s="32">
        <v>5</v>
      </c>
      <c r="AZ264" s="32">
        <v>0</v>
      </c>
      <c r="BA264" s="32">
        <v>0</v>
      </c>
      <c r="BB264" s="32">
        <v>0</v>
      </c>
      <c r="BC264" s="32">
        <v>0</v>
      </c>
      <c r="BD264" s="32">
        <v>1</v>
      </c>
      <c r="BE264" s="32">
        <v>5</v>
      </c>
      <c r="BF264" s="32">
        <v>0</v>
      </c>
      <c r="BG264" s="32">
        <v>0</v>
      </c>
      <c r="BH264" s="32">
        <v>1</v>
      </c>
      <c r="BI264" s="32">
        <v>2</v>
      </c>
      <c r="BJ264" s="32">
        <v>0</v>
      </c>
      <c r="BK264" s="32">
        <v>0</v>
      </c>
      <c r="BL264" s="32">
        <v>0</v>
      </c>
      <c r="BM264" s="32">
        <v>0</v>
      </c>
      <c r="BN264" s="32">
        <v>1</v>
      </c>
      <c r="BO264" s="32">
        <v>4.5</v>
      </c>
      <c r="BP264" s="32">
        <v>0</v>
      </c>
      <c r="BQ264" s="32">
        <v>0</v>
      </c>
      <c r="BR264" s="32">
        <v>1</v>
      </c>
      <c r="BS264" s="32">
        <v>1</v>
      </c>
      <c r="CH264" s="38" t="s">
        <v>304</v>
      </c>
      <c r="CI264" s="38" t="s">
        <v>498</v>
      </c>
      <c r="CJ264" s="38"/>
    </row>
    <row r="265" spans="1:88" s="1" customFormat="1" hidden="1">
      <c r="A265" s="41" t="s">
        <v>302</v>
      </c>
      <c r="B265" s="32">
        <v>14</v>
      </c>
      <c r="C265" s="32">
        <v>3</v>
      </c>
      <c r="D265" s="32">
        <v>0</v>
      </c>
      <c r="E265" s="32">
        <v>0</v>
      </c>
      <c r="F265" s="32">
        <v>0</v>
      </c>
      <c r="G265" s="32">
        <v>23</v>
      </c>
      <c r="H265" s="32">
        <v>21</v>
      </c>
      <c r="I265" s="32">
        <v>0</v>
      </c>
      <c r="J265" s="32">
        <v>0</v>
      </c>
      <c r="K265" s="32">
        <v>0</v>
      </c>
      <c r="L265" s="32">
        <v>37</v>
      </c>
      <c r="M265" s="32">
        <v>55</v>
      </c>
      <c r="N265" s="32">
        <v>0</v>
      </c>
      <c r="O265" s="32">
        <v>89</v>
      </c>
      <c r="P265" s="32">
        <v>10</v>
      </c>
      <c r="Q265" s="32">
        <v>2</v>
      </c>
      <c r="R265" s="32">
        <v>10</v>
      </c>
      <c r="S265" s="32">
        <v>0</v>
      </c>
      <c r="T265" s="32">
        <v>21</v>
      </c>
      <c r="U265" s="32">
        <v>0</v>
      </c>
      <c r="V265" s="32">
        <v>52</v>
      </c>
      <c r="W265" s="32">
        <v>50</v>
      </c>
      <c r="X265" s="32">
        <v>0</v>
      </c>
      <c r="Y265" s="32">
        <v>8</v>
      </c>
      <c r="Z265" s="32">
        <v>86</v>
      </c>
      <c r="AA265" s="32">
        <v>12.63</v>
      </c>
      <c r="AB265" s="32">
        <v>2.11</v>
      </c>
      <c r="AC265" s="32">
        <v>0</v>
      </c>
      <c r="AD265" s="32">
        <v>0</v>
      </c>
      <c r="AE265" s="32">
        <v>0</v>
      </c>
      <c r="AF265" s="32">
        <v>21.5</v>
      </c>
      <c r="AG265" s="32">
        <v>9.75</v>
      </c>
      <c r="AH265" s="32">
        <v>0</v>
      </c>
      <c r="AI265" s="32">
        <v>0</v>
      </c>
      <c r="AJ265" s="32">
        <v>0</v>
      </c>
      <c r="AK265" s="32">
        <v>35.75</v>
      </c>
      <c r="AL265" s="32">
        <v>24.06</v>
      </c>
      <c r="AM265" s="32">
        <v>0</v>
      </c>
      <c r="AN265" s="32">
        <v>18.34</v>
      </c>
      <c r="AO265" s="32">
        <v>7.58</v>
      </c>
      <c r="AP265" s="32">
        <v>1.42</v>
      </c>
      <c r="AQ265" s="32">
        <v>3.6</v>
      </c>
      <c r="AR265" s="32">
        <v>0</v>
      </c>
      <c r="AS265" s="32">
        <v>2.58</v>
      </c>
      <c r="AT265" s="32">
        <v>0</v>
      </c>
      <c r="AU265" s="32">
        <v>48.47</v>
      </c>
      <c r="AV265" s="32">
        <v>27.06</v>
      </c>
      <c r="AW265" s="32">
        <v>0</v>
      </c>
      <c r="AX265" s="32">
        <v>0.9</v>
      </c>
      <c r="AY265" s="32">
        <v>48.72</v>
      </c>
      <c r="AZ265" s="32">
        <v>0</v>
      </c>
      <c r="BA265" s="32">
        <v>0</v>
      </c>
      <c r="BB265" s="32">
        <v>0</v>
      </c>
      <c r="BC265" s="32">
        <v>0</v>
      </c>
      <c r="BD265" s="32">
        <v>0</v>
      </c>
      <c r="BE265" s="32">
        <v>2</v>
      </c>
      <c r="BF265" s="32">
        <v>0</v>
      </c>
      <c r="BG265" s="32">
        <v>0</v>
      </c>
      <c r="BH265" s="32">
        <v>0</v>
      </c>
      <c r="BI265" s="32">
        <v>0</v>
      </c>
      <c r="BJ265" s="32">
        <v>0</v>
      </c>
      <c r="BK265" s="32">
        <v>0</v>
      </c>
      <c r="BL265" s="32">
        <v>0</v>
      </c>
      <c r="BM265" s="32">
        <v>0</v>
      </c>
      <c r="BN265" s="32">
        <v>0</v>
      </c>
      <c r="BO265" s="32">
        <v>0.4</v>
      </c>
      <c r="BP265" s="32">
        <v>0</v>
      </c>
      <c r="BQ265" s="32">
        <v>0</v>
      </c>
      <c r="BR265" s="32">
        <v>0</v>
      </c>
      <c r="BS265" s="32">
        <v>0</v>
      </c>
      <c r="CH265" s="38" t="s">
        <v>305</v>
      </c>
      <c r="CI265" s="38" t="s">
        <v>577</v>
      </c>
      <c r="CJ265" s="38"/>
    </row>
    <row r="266" spans="1:88" s="1" customFormat="1" hidden="1">
      <c r="A266" s="41" t="s">
        <v>303</v>
      </c>
      <c r="B266" s="32">
        <v>33</v>
      </c>
      <c r="C266" s="32">
        <v>2</v>
      </c>
      <c r="D266" s="32"/>
      <c r="E266" s="32">
        <v>1</v>
      </c>
      <c r="F266" s="32"/>
      <c r="G266" s="32">
        <v>22</v>
      </c>
      <c r="H266" s="32">
        <v>8</v>
      </c>
      <c r="I266" s="32"/>
      <c r="J266" s="32">
        <v>2</v>
      </c>
      <c r="K266" s="32"/>
      <c r="L266" s="32">
        <v>90</v>
      </c>
      <c r="M266" s="32">
        <v>91</v>
      </c>
      <c r="N266" s="32"/>
      <c r="O266" s="32">
        <v>89</v>
      </c>
      <c r="P266" s="32">
        <v>1</v>
      </c>
      <c r="Q266" s="32">
        <v>22</v>
      </c>
      <c r="R266" s="32">
        <v>30</v>
      </c>
      <c r="S266" s="32"/>
      <c r="T266" s="32">
        <v>77</v>
      </c>
      <c r="U266" s="32"/>
      <c r="V266" s="32">
        <v>113</v>
      </c>
      <c r="W266" s="32">
        <v>89</v>
      </c>
      <c r="X266" s="32"/>
      <c r="Y266" s="32">
        <v>189</v>
      </c>
      <c r="Z266" s="32">
        <v>63</v>
      </c>
      <c r="AA266" s="32">
        <v>33</v>
      </c>
      <c r="AB266" s="32">
        <v>1.8</v>
      </c>
      <c r="AC266" s="32"/>
      <c r="AD266" s="32"/>
      <c r="AE266" s="32"/>
      <c r="AF266" s="32">
        <v>22</v>
      </c>
      <c r="AG266" s="32">
        <v>5.6</v>
      </c>
      <c r="AH266" s="32"/>
      <c r="AI266" s="32"/>
      <c r="AJ266" s="32"/>
      <c r="AK266" s="32">
        <v>9</v>
      </c>
      <c r="AL266" s="32">
        <v>52.3</v>
      </c>
      <c r="AM266" s="32"/>
      <c r="AN266" s="32"/>
      <c r="AO266" s="32">
        <v>0.3</v>
      </c>
      <c r="AP266" s="32">
        <v>22</v>
      </c>
      <c r="AQ266" s="32">
        <v>19.3</v>
      </c>
      <c r="AR266" s="32"/>
      <c r="AS266" s="32"/>
      <c r="AT266" s="32"/>
      <c r="AU266" s="32">
        <v>113</v>
      </c>
      <c r="AV266" s="32">
        <v>56.4</v>
      </c>
      <c r="AW266" s="32"/>
      <c r="AX266" s="32"/>
      <c r="AY266" s="32">
        <v>32</v>
      </c>
      <c r="AZ266" s="32"/>
      <c r="BA266" s="32"/>
      <c r="BB266" s="32"/>
      <c r="BC266" s="32"/>
      <c r="BD266" s="32">
        <v>3</v>
      </c>
      <c r="BE266" s="32">
        <v>6</v>
      </c>
      <c r="BF266" s="32"/>
      <c r="BG266" s="32"/>
      <c r="BH266" s="32">
        <v>3</v>
      </c>
      <c r="BI266" s="32">
        <v>20</v>
      </c>
      <c r="BJ266" s="32"/>
      <c r="BK266" s="32"/>
      <c r="BL266" s="32"/>
      <c r="BM266" s="32"/>
      <c r="BN266" s="32">
        <v>1.5</v>
      </c>
      <c r="BO266" s="32">
        <v>1.4</v>
      </c>
      <c r="BP266" s="32"/>
      <c r="BQ266" s="32"/>
      <c r="BR266" s="32">
        <v>1.5</v>
      </c>
      <c r="BS266" s="32">
        <v>2.8</v>
      </c>
      <c r="CH266" s="38" t="s">
        <v>306</v>
      </c>
      <c r="CI266" s="38" t="s">
        <v>498</v>
      </c>
      <c r="CJ266" s="38"/>
    </row>
    <row r="267" spans="1:88" s="1" customFormat="1" hidden="1">
      <c r="A267" s="41" t="s">
        <v>304</v>
      </c>
      <c r="B267" s="32" t="s">
        <v>93</v>
      </c>
      <c r="C267" s="32" t="s">
        <v>93</v>
      </c>
      <c r="D267" s="32" t="s">
        <v>93</v>
      </c>
      <c r="E267" s="32" t="s">
        <v>93</v>
      </c>
      <c r="F267" s="32" t="s">
        <v>93</v>
      </c>
      <c r="G267" s="32" t="s">
        <v>93</v>
      </c>
      <c r="H267" s="32" t="s">
        <v>93</v>
      </c>
      <c r="I267" s="32" t="s">
        <v>93</v>
      </c>
      <c r="J267" s="32" t="s">
        <v>93</v>
      </c>
      <c r="K267" s="32" t="s">
        <v>93</v>
      </c>
      <c r="L267" s="32" t="s">
        <v>93</v>
      </c>
      <c r="M267" s="32" t="s">
        <v>93</v>
      </c>
      <c r="N267" s="32" t="s">
        <v>93</v>
      </c>
      <c r="O267" s="32" t="s">
        <v>93</v>
      </c>
      <c r="P267" s="32" t="s">
        <v>93</v>
      </c>
      <c r="Q267" s="32" t="s">
        <v>93</v>
      </c>
      <c r="R267" s="32" t="s">
        <v>93</v>
      </c>
      <c r="S267" s="32" t="s">
        <v>93</v>
      </c>
      <c r="T267" s="32" t="s">
        <v>93</v>
      </c>
      <c r="U267" s="32" t="s">
        <v>93</v>
      </c>
      <c r="V267" s="32" t="s">
        <v>93</v>
      </c>
      <c r="W267" s="32" t="s">
        <v>93</v>
      </c>
      <c r="X267" s="32" t="s">
        <v>93</v>
      </c>
      <c r="Y267" s="32" t="s">
        <v>93</v>
      </c>
      <c r="Z267" s="32" t="s">
        <v>93</v>
      </c>
      <c r="AA267" s="32" t="s">
        <v>93</v>
      </c>
      <c r="AB267" s="32" t="s">
        <v>93</v>
      </c>
      <c r="AC267" s="32" t="s">
        <v>93</v>
      </c>
      <c r="AD267" s="32" t="s">
        <v>93</v>
      </c>
      <c r="AE267" s="32" t="s">
        <v>93</v>
      </c>
      <c r="AF267" s="32" t="s">
        <v>93</v>
      </c>
      <c r="AG267" s="32" t="s">
        <v>93</v>
      </c>
      <c r="AH267" s="32" t="s">
        <v>93</v>
      </c>
      <c r="AI267" s="32" t="s">
        <v>93</v>
      </c>
      <c r="AJ267" s="32" t="s">
        <v>93</v>
      </c>
      <c r="AK267" s="32" t="s">
        <v>93</v>
      </c>
      <c r="AL267" s="32" t="s">
        <v>93</v>
      </c>
      <c r="AM267" s="32" t="s">
        <v>93</v>
      </c>
      <c r="AN267" s="32" t="s">
        <v>93</v>
      </c>
      <c r="AO267" s="32" t="s">
        <v>93</v>
      </c>
      <c r="AP267" s="32" t="s">
        <v>93</v>
      </c>
      <c r="AQ267" s="32" t="s">
        <v>93</v>
      </c>
      <c r="AR267" s="32" t="s">
        <v>93</v>
      </c>
      <c r="AS267" s="32" t="s">
        <v>93</v>
      </c>
      <c r="AT267" s="32" t="s">
        <v>93</v>
      </c>
      <c r="AU267" s="32" t="s">
        <v>93</v>
      </c>
      <c r="AV267" s="32" t="s">
        <v>93</v>
      </c>
      <c r="AW267" s="32" t="s">
        <v>93</v>
      </c>
      <c r="AX267" s="32" t="s">
        <v>93</v>
      </c>
      <c r="AY267" s="32" t="s">
        <v>93</v>
      </c>
      <c r="AZ267" s="32" t="s">
        <v>93</v>
      </c>
      <c r="BA267" s="32" t="s">
        <v>93</v>
      </c>
      <c r="BB267" s="32" t="s">
        <v>93</v>
      </c>
      <c r="BC267" s="32" t="s">
        <v>93</v>
      </c>
      <c r="BD267" s="32" t="s">
        <v>93</v>
      </c>
      <c r="BE267" s="32" t="s">
        <v>93</v>
      </c>
      <c r="BF267" s="32" t="s">
        <v>93</v>
      </c>
      <c r="BG267" s="32" t="s">
        <v>93</v>
      </c>
      <c r="BH267" s="32" t="s">
        <v>93</v>
      </c>
      <c r="BI267" s="32" t="s">
        <v>93</v>
      </c>
      <c r="BJ267" s="32" t="s">
        <v>93</v>
      </c>
      <c r="BK267" s="32" t="s">
        <v>93</v>
      </c>
      <c r="BL267" s="32" t="s">
        <v>93</v>
      </c>
      <c r="BM267" s="32" t="s">
        <v>93</v>
      </c>
      <c r="BN267" s="32" t="s">
        <v>93</v>
      </c>
      <c r="BO267" s="32" t="s">
        <v>93</v>
      </c>
      <c r="BP267" s="32" t="s">
        <v>93</v>
      </c>
      <c r="BQ267" s="32" t="s">
        <v>93</v>
      </c>
      <c r="BR267" s="32" t="s">
        <v>93</v>
      </c>
      <c r="BS267" s="32"/>
      <c r="BT267" s="1" t="s">
        <v>94</v>
      </c>
      <c r="CH267" s="38" t="s">
        <v>307</v>
      </c>
      <c r="CI267" s="38" t="s">
        <v>498</v>
      </c>
      <c r="CJ267" s="38">
        <v>90</v>
      </c>
    </row>
    <row r="268" spans="1:88" s="1" customFormat="1" hidden="1">
      <c r="A268" s="41" t="s">
        <v>305</v>
      </c>
      <c r="B268" s="32">
        <v>14</v>
      </c>
      <c r="C268" s="32"/>
      <c r="D268" s="32"/>
      <c r="E268" s="32"/>
      <c r="F268" s="32"/>
      <c r="G268" s="32"/>
      <c r="H268" s="32"/>
      <c r="I268" s="32"/>
      <c r="J268" s="32"/>
      <c r="K268" s="32"/>
      <c r="L268" s="32">
        <v>149</v>
      </c>
      <c r="M268" s="32"/>
      <c r="N268" s="32"/>
      <c r="O268" s="32"/>
      <c r="P268" s="32"/>
      <c r="Q268" s="32"/>
      <c r="R268" s="32"/>
      <c r="S268" s="32"/>
      <c r="T268" s="32"/>
      <c r="U268" s="32"/>
      <c r="V268" s="32">
        <v>115</v>
      </c>
      <c r="W268" s="32"/>
      <c r="X268" s="32"/>
      <c r="Y268" s="32"/>
      <c r="Z268" s="32"/>
      <c r="AA268" s="32"/>
      <c r="AB268" s="32"/>
      <c r="AC268" s="32"/>
      <c r="AD268" s="32"/>
      <c r="AE268" s="32"/>
      <c r="AF268" s="32"/>
      <c r="AG268" s="32"/>
      <c r="AH268" s="32"/>
      <c r="AI268" s="32"/>
      <c r="AJ268" s="32"/>
      <c r="AK268" s="32">
        <v>110</v>
      </c>
      <c r="AL268" s="32"/>
      <c r="AM268" s="32"/>
      <c r="AN268" s="32"/>
      <c r="AO268" s="32"/>
      <c r="AP268" s="32"/>
      <c r="AQ268" s="32"/>
      <c r="AR268" s="32"/>
      <c r="AS268" s="32"/>
      <c r="AT268" s="32"/>
      <c r="AU268" s="32">
        <v>105</v>
      </c>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CH268" s="38" t="s">
        <v>308</v>
      </c>
      <c r="CI268" s="38" t="s">
        <v>498</v>
      </c>
      <c r="CJ268" s="38">
        <v>113</v>
      </c>
    </row>
    <row r="269" spans="1:88" s="1" customFormat="1" hidden="1">
      <c r="A269" s="41" t="s">
        <v>306</v>
      </c>
      <c r="B269" s="32" t="s">
        <v>93</v>
      </c>
      <c r="C269" s="32" t="s">
        <v>93</v>
      </c>
      <c r="D269" s="32" t="s">
        <v>93</v>
      </c>
      <c r="E269" s="32" t="s">
        <v>93</v>
      </c>
      <c r="F269" s="32" t="s">
        <v>93</v>
      </c>
      <c r="G269" s="32" t="s">
        <v>93</v>
      </c>
      <c r="H269" s="32" t="s">
        <v>93</v>
      </c>
      <c r="I269" s="32" t="s">
        <v>93</v>
      </c>
      <c r="J269" s="32" t="s">
        <v>93</v>
      </c>
      <c r="K269" s="32" t="s">
        <v>93</v>
      </c>
      <c r="L269" s="32" t="s">
        <v>93</v>
      </c>
      <c r="M269" s="32" t="s">
        <v>93</v>
      </c>
      <c r="N269" s="32" t="s">
        <v>93</v>
      </c>
      <c r="O269" s="32" t="s">
        <v>93</v>
      </c>
      <c r="P269" s="32" t="s">
        <v>93</v>
      </c>
      <c r="Q269" s="32" t="s">
        <v>93</v>
      </c>
      <c r="R269" s="32" t="s">
        <v>93</v>
      </c>
      <c r="S269" s="32" t="s">
        <v>93</v>
      </c>
      <c r="T269" s="32" t="s">
        <v>93</v>
      </c>
      <c r="U269" s="32" t="s">
        <v>93</v>
      </c>
      <c r="V269" s="32" t="s">
        <v>93</v>
      </c>
      <c r="W269" s="32" t="s">
        <v>93</v>
      </c>
      <c r="X269" s="32" t="s">
        <v>93</v>
      </c>
      <c r="Y269" s="32" t="s">
        <v>93</v>
      </c>
      <c r="Z269" s="32" t="s">
        <v>93</v>
      </c>
      <c r="AA269" s="32" t="s">
        <v>93</v>
      </c>
      <c r="AB269" s="32" t="s">
        <v>93</v>
      </c>
      <c r="AC269" s="32" t="s">
        <v>93</v>
      </c>
      <c r="AD269" s="32" t="s">
        <v>93</v>
      </c>
      <c r="AE269" s="32" t="s">
        <v>93</v>
      </c>
      <c r="AF269" s="32" t="s">
        <v>93</v>
      </c>
      <c r="AG269" s="32" t="s">
        <v>93</v>
      </c>
      <c r="AH269" s="32" t="s">
        <v>93</v>
      </c>
      <c r="AI269" s="32" t="s">
        <v>93</v>
      </c>
      <c r="AJ269" s="32" t="s">
        <v>93</v>
      </c>
      <c r="AK269" s="32" t="s">
        <v>93</v>
      </c>
      <c r="AL269" s="32" t="s">
        <v>93</v>
      </c>
      <c r="AM269" s="32" t="s">
        <v>93</v>
      </c>
      <c r="AN269" s="32" t="s">
        <v>93</v>
      </c>
      <c r="AO269" s="32" t="s">
        <v>93</v>
      </c>
      <c r="AP269" s="32" t="s">
        <v>93</v>
      </c>
      <c r="AQ269" s="32" t="s">
        <v>93</v>
      </c>
      <c r="AR269" s="32" t="s">
        <v>93</v>
      </c>
      <c r="AS269" s="32" t="s">
        <v>93</v>
      </c>
      <c r="AT269" s="32" t="s">
        <v>93</v>
      </c>
      <c r="AU269" s="32" t="s">
        <v>93</v>
      </c>
      <c r="AV269" s="32" t="s">
        <v>93</v>
      </c>
      <c r="AW269" s="32" t="s">
        <v>93</v>
      </c>
      <c r="AX269" s="32" t="s">
        <v>93</v>
      </c>
      <c r="AY269" s="32" t="s">
        <v>93</v>
      </c>
      <c r="AZ269" s="32" t="s">
        <v>93</v>
      </c>
      <c r="BA269" s="32" t="s">
        <v>93</v>
      </c>
      <c r="BB269" s="32" t="s">
        <v>93</v>
      </c>
      <c r="BC269" s="32" t="s">
        <v>93</v>
      </c>
      <c r="BD269" s="32" t="s">
        <v>93</v>
      </c>
      <c r="BE269" s="32" t="s">
        <v>93</v>
      </c>
      <c r="BF269" s="32" t="s">
        <v>93</v>
      </c>
      <c r="BG269" s="32" t="s">
        <v>93</v>
      </c>
      <c r="BH269" s="32" t="s">
        <v>93</v>
      </c>
      <c r="BI269" s="32" t="s">
        <v>93</v>
      </c>
      <c r="BJ269" s="32" t="s">
        <v>93</v>
      </c>
      <c r="BK269" s="32" t="s">
        <v>93</v>
      </c>
      <c r="BL269" s="32" t="s">
        <v>93</v>
      </c>
      <c r="BM269" s="32" t="s">
        <v>93</v>
      </c>
      <c r="BN269" s="32" t="s">
        <v>93</v>
      </c>
      <c r="BO269" s="32" t="s">
        <v>93</v>
      </c>
      <c r="BP269" s="32" t="s">
        <v>93</v>
      </c>
      <c r="BQ269" s="32" t="s">
        <v>93</v>
      </c>
      <c r="BR269" s="32" t="s">
        <v>93</v>
      </c>
      <c r="BS269" s="32"/>
      <c r="BT269" s="1" t="s">
        <v>94</v>
      </c>
      <c r="CH269" s="38" t="s">
        <v>309</v>
      </c>
      <c r="CI269" s="38" t="s">
        <v>519</v>
      </c>
      <c r="CJ269" s="38"/>
    </row>
    <row r="270" spans="1:88" s="1" customFormat="1" hidden="1">
      <c r="A270" s="41" t="s">
        <v>307</v>
      </c>
      <c r="B270" s="32">
        <v>18</v>
      </c>
      <c r="C270" s="32">
        <v>0</v>
      </c>
      <c r="D270" s="32">
        <v>0</v>
      </c>
      <c r="E270" s="32">
        <v>0</v>
      </c>
      <c r="F270" s="32">
        <v>0</v>
      </c>
      <c r="G270" s="32">
        <v>10</v>
      </c>
      <c r="H270" s="32">
        <v>1</v>
      </c>
      <c r="I270" s="32">
        <v>0</v>
      </c>
      <c r="J270" s="32">
        <v>0</v>
      </c>
      <c r="K270" s="32">
        <v>0</v>
      </c>
      <c r="L270" s="32">
        <v>73</v>
      </c>
      <c r="M270" s="32">
        <v>27</v>
      </c>
      <c r="N270" s="32">
        <v>0</v>
      </c>
      <c r="O270" s="32">
        <v>89</v>
      </c>
      <c r="P270" s="32">
        <v>0</v>
      </c>
      <c r="Q270" s="32">
        <v>0</v>
      </c>
      <c r="R270" s="32">
        <v>0</v>
      </c>
      <c r="S270" s="32">
        <v>0</v>
      </c>
      <c r="T270" s="32">
        <v>0</v>
      </c>
      <c r="U270" s="32">
        <v>0</v>
      </c>
      <c r="V270" s="32">
        <v>59</v>
      </c>
      <c r="W270" s="32">
        <v>61</v>
      </c>
      <c r="X270" s="32">
        <v>43</v>
      </c>
      <c r="Y270" s="32">
        <v>0</v>
      </c>
      <c r="Z270" s="32">
        <v>42</v>
      </c>
      <c r="AA270" s="32">
        <v>18</v>
      </c>
      <c r="AB270" s="32">
        <v>0</v>
      </c>
      <c r="AC270" s="32">
        <v>0</v>
      </c>
      <c r="AD270" s="32">
        <v>0</v>
      </c>
      <c r="AE270" s="32">
        <v>0</v>
      </c>
      <c r="AF270" s="32">
        <v>10</v>
      </c>
      <c r="AG270" s="32">
        <v>0.9</v>
      </c>
      <c r="AH270" s="32">
        <v>0</v>
      </c>
      <c r="AI270" s="32">
        <v>0</v>
      </c>
      <c r="AJ270" s="32">
        <v>0</v>
      </c>
      <c r="AK270" s="32">
        <v>73</v>
      </c>
      <c r="AL270" s="32">
        <v>19.25</v>
      </c>
      <c r="AM270" s="32"/>
      <c r="AN270" s="32"/>
      <c r="AO270" s="32">
        <v>0</v>
      </c>
      <c r="AP270" s="32">
        <v>0</v>
      </c>
      <c r="AQ270" s="32">
        <v>0</v>
      </c>
      <c r="AR270" s="32">
        <v>0</v>
      </c>
      <c r="AS270" s="32">
        <v>0</v>
      </c>
      <c r="AT270" s="32">
        <v>0</v>
      </c>
      <c r="AU270" s="32"/>
      <c r="AV270" s="32"/>
      <c r="AW270" s="32"/>
      <c r="AX270" s="32"/>
      <c r="AY270" s="32"/>
      <c r="AZ270" s="32">
        <v>0</v>
      </c>
      <c r="BA270" s="32">
        <v>0</v>
      </c>
      <c r="BB270" s="32">
        <v>0</v>
      </c>
      <c r="BC270" s="32">
        <v>0</v>
      </c>
      <c r="BD270" s="32">
        <v>1</v>
      </c>
      <c r="BE270" s="32">
        <v>1</v>
      </c>
      <c r="BF270" s="32">
        <v>0</v>
      </c>
      <c r="BG270" s="32">
        <v>0</v>
      </c>
      <c r="BH270" s="32">
        <v>0</v>
      </c>
      <c r="BI270" s="32">
        <v>7</v>
      </c>
      <c r="BJ270" s="32">
        <v>0</v>
      </c>
      <c r="BK270" s="32">
        <v>0</v>
      </c>
      <c r="BL270" s="32">
        <v>0</v>
      </c>
      <c r="BM270" s="32">
        <v>0</v>
      </c>
      <c r="BN270" s="32">
        <v>1</v>
      </c>
      <c r="BO270" s="32">
        <v>1</v>
      </c>
      <c r="BP270" s="32">
        <v>0</v>
      </c>
      <c r="BQ270" s="32">
        <v>0</v>
      </c>
      <c r="BR270" s="32">
        <v>0</v>
      </c>
      <c r="BS270" s="32">
        <v>7</v>
      </c>
      <c r="CH270" s="38" t="s">
        <v>310</v>
      </c>
      <c r="CI270" s="38" t="s">
        <v>578</v>
      </c>
      <c r="CJ270" s="38"/>
    </row>
    <row r="271" spans="1:88" s="1" customFormat="1" hidden="1">
      <c r="A271" s="41" t="s">
        <v>308</v>
      </c>
      <c r="B271" s="32">
        <v>16</v>
      </c>
      <c r="C271" s="32">
        <v>1</v>
      </c>
      <c r="D271" s="32">
        <v>0</v>
      </c>
      <c r="E271" s="32">
        <v>0</v>
      </c>
      <c r="F271" s="32">
        <v>0</v>
      </c>
      <c r="G271" s="32">
        <v>6</v>
      </c>
      <c r="H271" s="32">
        <v>1</v>
      </c>
      <c r="I271" s="32">
        <v>0</v>
      </c>
      <c r="J271" s="32">
        <v>0</v>
      </c>
      <c r="K271" s="32">
        <v>0</v>
      </c>
      <c r="L271" s="32">
        <v>70</v>
      </c>
      <c r="M271" s="32">
        <v>59</v>
      </c>
      <c r="N271" s="32">
        <v>0</v>
      </c>
      <c r="O271" s="32">
        <v>39</v>
      </c>
      <c r="P271" s="32">
        <v>1</v>
      </c>
      <c r="Q271" s="32">
        <v>14</v>
      </c>
      <c r="R271" s="32">
        <v>7</v>
      </c>
      <c r="S271" s="32">
        <v>0</v>
      </c>
      <c r="T271" s="32">
        <v>7</v>
      </c>
      <c r="U271" s="32">
        <v>12</v>
      </c>
      <c r="V271" s="32">
        <v>101</v>
      </c>
      <c r="W271" s="32">
        <v>51</v>
      </c>
      <c r="X271" s="32">
        <v>0</v>
      </c>
      <c r="Y271" s="32">
        <v>47</v>
      </c>
      <c r="Z271" s="32">
        <v>52</v>
      </c>
      <c r="AA271" s="32">
        <v>16</v>
      </c>
      <c r="AB271" s="32">
        <v>0.9</v>
      </c>
      <c r="AC271" s="32">
        <v>0</v>
      </c>
      <c r="AD271" s="32">
        <v>0</v>
      </c>
      <c r="AE271" s="32">
        <v>0</v>
      </c>
      <c r="AF271" s="32">
        <v>6</v>
      </c>
      <c r="AG271" s="32">
        <v>0.65</v>
      </c>
      <c r="AH271" s="32">
        <v>0</v>
      </c>
      <c r="AI271" s="32">
        <v>0</v>
      </c>
      <c r="AJ271" s="32">
        <v>0</v>
      </c>
      <c r="AK271" s="32">
        <v>70</v>
      </c>
      <c r="AL271" s="32">
        <v>35.700000000000003</v>
      </c>
      <c r="AM271" s="32">
        <v>0</v>
      </c>
      <c r="AN271" s="32">
        <v>0</v>
      </c>
      <c r="AO271" s="32">
        <v>32.549999999999997</v>
      </c>
      <c r="AP271" s="32">
        <v>21</v>
      </c>
      <c r="AQ271" s="32">
        <v>7.8</v>
      </c>
      <c r="AR271" s="32">
        <v>0</v>
      </c>
      <c r="AS271" s="32">
        <v>0</v>
      </c>
      <c r="AT271" s="32">
        <v>32.549999999999997</v>
      </c>
      <c r="AU271" s="32">
        <v>109</v>
      </c>
      <c r="AV271" s="32">
        <v>63.26</v>
      </c>
      <c r="AW271" s="32">
        <v>0</v>
      </c>
      <c r="AX271" s="32">
        <v>0</v>
      </c>
      <c r="AY271" s="32">
        <v>20.239999999999998</v>
      </c>
      <c r="AZ271" s="32">
        <v>1</v>
      </c>
      <c r="BA271" s="32">
        <v>5</v>
      </c>
      <c r="BB271" s="32">
        <v>0</v>
      </c>
      <c r="BC271" s="32">
        <v>0</v>
      </c>
      <c r="BD271" s="32">
        <v>0</v>
      </c>
      <c r="BE271" s="32">
        <v>10</v>
      </c>
      <c r="BF271" s="32">
        <v>0</v>
      </c>
      <c r="BG271" s="32">
        <v>0</v>
      </c>
      <c r="BH271" s="32">
        <v>0</v>
      </c>
      <c r="BI271" s="32">
        <v>1</v>
      </c>
      <c r="BJ271" s="32">
        <v>1</v>
      </c>
      <c r="BK271" s="32">
        <v>5</v>
      </c>
      <c r="BL271" s="32">
        <v>0</v>
      </c>
      <c r="BM271" s="32">
        <v>0</v>
      </c>
      <c r="BN271" s="32">
        <v>0</v>
      </c>
      <c r="BO271" s="32">
        <v>10</v>
      </c>
      <c r="BP271" s="32">
        <v>0</v>
      </c>
      <c r="BQ271" s="32">
        <v>0</v>
      </c>
      <c r="BR271" s="32">
        <v>0</v>
      </c>
      <c r="BS271" s="32">
        <v>1</v>
      </c>
      <c r="CH271" s="38" t="s">
        <v>311</v>
      </c>
      <c r="CI271" s="38" t="s">
        <v>572</v>
      </c>
      <c r="CJ271" s="38">
        <v>10</v>
      </c>
    </row>
    <row r="272" spans="1:88" s="1" customFormat="1" hidden="1">
      <c r="A272" s="41" t="s">
        <v>309</v>
      </c>
      <c r="B272" s="32">
        <v>6</v>
      </c>
      <c r="C272" s="32">
        <v>0</v>
      </c>
      <c r="D272" s="32">
        <v>0</v>
      </c>
      <c r="E272" s="32">
        <v>0</v>
      </c>
      <c r="F272" s="32">
        <v>0</v>
      </c>
      <c r="G272" s="32">
        <v>65</v>
      </c>
      <c r="H272" s="32">
        <v>11</v>
      </c>
      <c r="I272" s="32">
        <v>0</v>
      </c>
      <c r="J272" s="32">
        <v>0</v>
      </c>
      <c r="K272" s="32">
        <v>0</v>
      </c>
      <c r="L272" s="32">
        <v>38</v>
      </c>
      <c r="M272" s="32">
        <v>30</v>
      </c>
      <c r="N272" s="32">
        <v>0</v>
      </c>
      <c r="O272" s="32">
        <v>46</v>
      </c>
      <c r="P272" s="32">
        <v>2</v>
      </c>
      <c r="Q272" s="32">
        <v>6</v>
      </c>
      <c r="R272" s="32">
        <v>3</v>
      </c>
      <c r="S272" s="32">
        <v>0</v>
      </c>
      <c r="T272" s="32">
        <v>0</v>
      </c>
      <c r="U272" s="32">
        <v>0</v>
      </c>
      <c r="V272" s="32">
        <v>119</v>
      </c>
      <c r="W272" s="32">
        <v>37</v>
      </c>
      <c r="X272" s="32">
        <v>0</v>
      </c>
      <c r="Y272" s="32">
        <v>0</v>
      </c>
      <c r="Z272" s="32">
        <v>45</v>
      </c>
      <c r="AA272" s="32">
        <v>6</v>
      </c>
      <c r="AB272" s="32">
        <v>0</v>
      </c>
      <c r="AC272" s="32">
        <v>0</v>
      </c>
      <c r="AD272" s="32">
        <v>0</v>
      </c>
      <c r="AE272" s="32">
        <v>0</v>
      </c>
      <c r="AF272" s="32">
        <v>65</v>
      </c>
      <c r="AG272" s="32">
        <v>7.6</v>
      </c>
      <c r="AH272" s="32">
        <v>0</v>
      </c>
      <c r="AI272" s="32">
        <v>0</v>
      </c>
      <c r="AJ272" s="32">
        <v>0</v>
      </c>
      <c r="AK272" s="32">
        <v>3</v>
      </c>
      <c r="AL272" s="32">
        <v>17.899999999999999</v>
      </c>
      <c r="AM272" s="32">
        <v>0</v>
      </c>
      <c r="AN272" s="32">
        <v>0</v>
      </c>
      <c r="AO272" s="32">
        <v>1.53</v>
      </c>
      <c r="AP272" s="32">
        <v>6</v>
      </c>
      <c r="AQ272" s="32">
        <v>1.3</v>
      </c>
      <c r="AR272" s="32">
        <v>0</v>
      </c>
      <c r="AS272" s="32">
        <v>0</v>
      </c>
      <c r="AT272" s="32">
        <v>0</v>
      </c>
      <c r="AU272" s="32">
        <v>119</v>
      </c>
      <c r="AV272" s="32">
        <v>22.72</v>
      </c>
      <c r="AW272" s="32">
        <v>0</v>
      </c>
      <c r="AX272" s="32">
        <v>0</v>
      </c>
      <c r="AY272" s="32">
        <v>22.3</v>
      </c>
      <c r="AZ272" s="32">
        <v>0</v>
      </c>
      <c r="BA272" s="32">
        <v>0</v>
      </c>
      <c r="BB272" s="32">
        <v>0</v>
      </c>
      <c r="BC272" s="32">
        <v>1</v>
      </c>
      <c r="BD272" s="32">
        <v>0</v>
      </c>
      <c r="BE272" s="32">
        <v>0</v>
      </c>
      <c r="BF272" s="32">
        <v>0</v>
      </c>
      <c r="BG272" s="32">
        <v>0</v>
      </c>
      <c r="BH272" s="32">
        <v>1</v>
      </c>
      <c r="BI272" s="32">
        <v>1</v>
      </c>
      <c r="BJ272" s="32">
        <v>0</v>
      </c>
      <c r="BK272" s="32">
        <v>0</v>
      </c>
      <c r="BL272" s="32">
        <v>0</v>
      </c>
      <c r="BM272" s="32">
        <v>1</v>
      </c>
      <c r="BN272" s="32">
        <v>0</v>
      </c>
      <c r="BO272" s="32">
        <v>0</v>
      </c>
      <c r="BP272" s="32">
        <v>0</v>
      </c>
      <c r="BQ272" s="32">
        <v>0</v>
      </c>
      <c r="BR272" s="32">
        <v>1</v>
      </c>
      <c r="BS272" s="32">
        <v>1</v>
      </c>
      <c r="CH272" s="38" t="s">
        <v>312</v>
      </c>
      <c r="CI272" s="38" t="s">
        <v>579</v>
      </c>
      <c r="CJ272" s="38">
        <v>8</v>
      </c>
    </row>
    <row r="273" spans="1:88" s="1" customFormat="1" hidden="1">
      <c r="A273" s="41" t="s">
        <v>310</v>
      </c>
      <c r="B273" s="32">
        <v>14</v>
      </c>
      <c r="C273" s="32">
        <v>0</v>
      </c>
      <c r="D273" s="32">
        <v>0</v>
      </c>
      <c r="E273" s="32">
        <v>0</v>
      </c>
      <c r="F273" s="32">
        <v>0</v>
      </c>
      <c r="G273" s="32">
        <v>30</v>
      </c>
      <c r="H273" s="32">
        <v>0</v>
      </c>
      <c r="I273" s="32">
        <v>0</v>
      </c>
      <c r="J273" s="32">
        <v>0</v>
      </c>
      <c r="K273" s="32">
        <v>0</v>
      </c>
      <c r="L273" s="32">
        <v>100</v>
      </c>
      <c r="M273" s="32">
        <v>14</v>
      </c>
      <c r="N273" s="32">
        <v>28</v>
      </c>
      <c r="O273" s="32">
        <v>0</v>
      </c>
      <c r="P273" s="32">
        <v>0</v>
      </c>
      <c r="Q273" s="32">
        <v>30</v>
      </c>
      <c r="R273" s="32">
        <v>9</v>
      </c>
      <c r="S273" s="32">
        <v>0</v>
      </c>
      <c r="T273" s="32">
        <v>0</v>
      </c>
      <c r="U273" s="32">
        <v>0</v>
      </c>
      <c r="V273" s="32">
        <v>162</v>
      </c>
      <c r="W273" s="32">
        <v>68</v>
      </c>
      <c r="X273" s="32">
        <v>0</v>
      </c>
      <c r="Y273" s="32">
        <v>0</v>
      </c>
      <c r="Z273" s="32">
        <v>41</v>
      </c>
      <c r="AA273" s="32">
        <v>14</v>
      </c>
      <c r="AB273" s="32">
        <v>0</v>
      </c>
      <c r="AC273" s="32">
        <v>0</v>
      </c>
      <c r="AD273" s="32">
        <v>0</v>
      </c>
      <c r="AE273" s="32">
        <v>0</v>
      </c>
      <c r="AF273" s="32">
        <v>30</v>
      </c>
      <c r="AG273" s="32">
        <v>0</v>
      </c>
      <c r="AH273" s="32">
        <v>0</v>
      </c>
      <c r="AI273" s="32">
        <v>0</v>
      </c>
      <c r="AJ273" s="32">
        <v>0</v>
      </c>
      <c r="AK273" s="32">
        <v>100</v>
      </c>
      <c r="AL273" s="32">
        <v>7.74</v>
      </c>
      <c r="AM273" s="32">
        <v>13.88</v>
      </c>
      <c r="AN273" s="32">
        <v>0</v>
      </c>
      <c r="AO273" s="32">
        <v>0</v>
      </c>
      <c r="AP273" s="32">
        <v>30</v>
      </c>
      <c r="AQ273" s="32">
        <v>6.99</v>
      </c>
      <c r="AR273" s="32">
        <v>0</v>
      </c>
      <c r="AS273" s="32">
        <v>0</v>
      </c>
      <c r="AT273" s="32">
        <v>0</v>
      </c>
      <c r="AU273" s="32">
        <v>162</v>
      </c>
      <c r="AV273" s="32">
        <v>42.82</v>
      </c>
      <c r="AW273" s="32">
        <v>0</v>
      </c>
      <c r="AX273" s="32">
        <v>0</v>
      </c>
      <c r="AY273" s="32">
        <v>29.44</v>
      </c>
      <c r="AZ273" s="32">
        <v>2</v>
      </c>
      <c r="BA273" s="32">
        <v>2</v>
      </c>
      <c r="BB273" s="32">
        <v>0</v>
      </c>
      <c r="BC273" s="32">
        <v>0</v>
      </c>
      <c r="BD273" s="32">
        <v>0</v>
      </c>
      <c r="BE273" s="32">
        <v>4</v>
      </c>
      <c r="BF273" s="32">
        <v>3</v>
      </c>
      <c r="BG273" s="32">
        <v>6</v>
      </c>
      <c r="BH273" s="32">
        <v>3</v>
      </c>
      <c r="BI273" s="32">
        <v>3</v>
      </c>
      <c r="BJ273" s="32">
        <v>2</v>
      </c>
      <c r="BK273" s="32">
        <v>2</v>
      </c>
      <c r="BL273" s="32">
        <v>0</v>
      </c>
      <c r="BM273" s="32">
        <v>0</v>
      </c>
      <c r="BN273" s="32">
        <v>0</v>
      </c>
      <c r="BO273" s="32">
        <v>4</v>
      </c>
      <c r="BP273" s="32">
        <v>3</v>
      </c>
      <c r="BQ273" s="32">
        <v>6</v>
      </c>
      <c r="BR273" s="32">
        <v>3</v>
      </c>
      <c r="BS273" s="32">
        <v>3</v>
      </c>
      <c r="CH273" s="38" t="s">
        <v>313</v>
      </c>
      <c r="CI273" s="38" t="s">
        <v>580</v>
      </c>
      <c r="CJ273" s="38">
        <v>47</v>
      </c>
    </row>
    <row r="274" spans="1:88" s="1" customFormat="1" hidden="1">
      <c r="A274" s="41" t="s">
        <v>311</v>
      </c>
      <c r="B274" s="32">
        <v>9</v>
      </c>
      <c r="C274" s="32">
        <v>0</v>
      </c>
      <c r="D274" s="32">
        <v>0</v>
      </c>
      <c r="E274" s="32">
        <v>0</v>
      </c>
      <c r="F274" s="32">
        <v>1</v>
      </c>
      <c r="G274" s="32">
        <v>22</v>
      </c>
      <c r="H274" s="32">
        <v>2</v>
      </c>
      <c r="I274" s="32">
        <v>0</v>
      </c>
      <c r="J274" s="32">
        <v>0</v>
      </c>
      <c r="K274" s="32">
        <v>0</v>
      </c>
      <c r="L274" s="32">
        <v>49</v>
      </c>
      <c r="M274" s="32">
        <v>21</v>
      </c>
      <c r="N274" s="32">
        <v>8</v>
      </c>
      <c r="O274" s="32">
        <v>4</v>
      </c>
      <c r="P274" s="32">
        <v>0</v>
      </c>
      <c r="Q274" s="32">
        <v>7</v>
      </c>
      <c r="R274" s="32">
        <v>1</v>
      </c>
      <c r="S274" s="32">
        <v>11</v>
      </c>
      <c r="T274" s="32">
        <v>5</v>
      </c>
      <c r="U274" s="32">
        <v>2</v>
      </c>
      <c r="V274" s="32">
        <v>51</v>
      </c>
      <c r="W274" s="32">
        <v>3</v>
      </c>
      <c r="X274" s="32">
        <v>0</v>
      </c>
      <c r="Y274" s="32">
        <v>2</v>
      </c>
      <c r="Z274" s="32">
        <v>38</v>
      </c>
      <c r="AA274" s="32">
        <v>9</v>
      </c>
      <c r="AB274" s="32">
        <v>0</v>
      </c>
      <c r="AC274" s="32">
        <v>0</v>
      </c>
      <c r="AD274" s="32">
        <v>0</v>
      </c>
      <c r="AE274" s="32">
        <v>0.26350000000000001</v>
      </c>
      <c r="AF274" s="32">
        <v>22</v>
      </c>
      <c r="AG274" s="32">
        <v>1.40811</v>
      </c>
      <c r="AH274" s="32">
        <v>0</v>
      </c>
      <c r="AI274" s="32">
        <v>0</v>
      </c>
      <c r="AJ274" s="32">
        <v>0</v>
      </c>
      <c r="AK274" s="32">
        <v>49</v>
      </c>
      <c r="AL274" s="32">
        <v>13.145899999999999</v>
      </c>
      <c r="AM274" s="32">
        <v>0.60543999999999998</v>
      </c>
      <c r="AN274" s="32">
        <v>0.25675999999999999</v>
      </c>
      <c r="AO274" s="32">
        <v>0</v>
      </c>
      <c r="AP274" s="32">
        <v>7</v>
      </c>
      <c r="AQ274" s="32">
        <v>0.78378000000000003</v>
      </c>
      <c r="AR274" s="32">
        <v>0</v>
      </c>
      <c r="AS274" s="32">
        <v>0</v>
      </c>
      <c r="AT274" s="32">
        <v>1.0878300000000001</v>
      </c>
      <c r="AU274" s="32">
        <v>51.081000000000003</v>
      </c>
      <c r="AV274" s="32">
        <v>1.9594</v>
      </c>
      <c r="AW274" s="32">
        <v>0</v>
      </c>
      <c r="AX274" s="32">
        <v>0</v>
      </c>
      <c r="AY274" s="32">
        <v>27.206589999999998</v>
      </c>
      <c r="AZ274" s="32"/>
      <c r="BA274" s="32"/>
      <c r="BB274" s="32"/>
      <c r="BC274" s="32"/>
      <c r="BD274" s="32"/>
      <c r="BE274" s="32"/>
      <c r="BF274" s="32"/>
      <c r="BG274" s="32"/>
      <c r="BH274" s="32"/>
      <c r="BI274" s="32"/>
      <c r="BJ274" s="32"/>
      <c r="BK274" s="32"/>
      <c r="BL274" s="32"/>
      <c r="BM274" s="32"/>
      <c r="BN274" s="32"/>
      <c r="BO274" s="32"/>
      <c r="BP274" s="32"/>
      <c r="BQ274" s="32"/>
      <c r="BR274" s="32"/>
      <c r="BS274" s="32"/>
      <c r="CH274" s="38" t="s">
        <v>314</v>
      </c>
      <c r="CI274" s="38" t="s">
        <v>581</v>
      </c>
      <c r="CJ274" s="38"/>
    </row>
    <row r="275" spans="1:88" s="1" customFormat="1" hidden="1">
      <c r="A275" s="41" t="s">
        <v>312</v>
      </c>
      <c r="B275" s="32">
        <v>13</v>
      </c>
      <c r="C275" s="32">
        <v>0</v>
      </c>
      <c r="D275" s="32">
        <v>0</v>
      </c>
      <c r="E275" s="32">
        <v>0</v>
      </c>
      <c r="F275" s="32">
        <v>0</v>
      </c>
      <c r="G275" s="32">
        <v>12</v>
      </c>
      <c r="H275" s="32">
        <v>0</v>
      </c>
      <c r="I275" s="32">
        <v>0</v>
      </c>
      <c r="J275" s="32">
        <v>0</v>
      </c>
      <c r="K275" s="32">
        <v>0</v>
      </c>
      <c r="L275" s="32">
        <v>53</v>
      </c>
      <c r="M275" s="32">
        <v>43</v>
      </c>
      <c r="N275" s="32">
        <v>21</v>
      </c>
      <c r="O275" s="32">
        <v>6</v>
      </c>
      <c r="P275" s="32">
        <v>15</v>
      </c>
      <c r="Q275" s="32">
        <v>0</v>
      </c>
      <c r="R275" s="32">
        <v>0</v>
      </c>
      <c r="S275" s="32">
        <v>0</v>
      </c>
      <c r="T275" s="32">
        <v>18</v>
      </c>
      <c r="U275" s="32">
        <v>0</v>
      </c>
      <c r="V275" s="32">
        <v>44</v>
      </c>
      <c r="W275" s="32">
        <v>98</v>
      </c>
      <c r="X275" s="32">
        <v>0</v>
      </c>
      <c r="Y275" s="32">
        <v>42</v>
      </c>
      <c r="Z275" s="32">
        <v>17</v>
      </c>
      <c r="AA275" s="32">
        <v>13</v>
      </c>
      <c r="AB275" s="32">
        <v>0</v>
      </c>
      <c r="AC275" s="32">
        <v>0</v>
      </c>
      <c r="AD275" s="32">
        <v>0</v>
      </c>
      <c r="AE275" s="32">
        <v>0</v>
      </c>
      <c r="AF275" s="32">
        <v>12</v>
      </c>
      <c r="AG275" s="32">
        <v>0</v>
      </c>
      <c r="AH275" s="32">
        <v>0</v>
      </c>
      <c r="AI275" s="32">
        <v>0</v>
      </c>
      <c r="AJ275" s="32">
        <v>0</v>
      </c>
      <c r="AK275" s="32">
        <v>53</v>
      </c>
      <c r="AL275" s="32">
        <v>22.9</v>
      </c>
      <c r="AM275" s="32">
        <v>6.5</v>
      </c>
      <c r="AN275" s="32">
        <v>0</v>
      </c>
      <c r="AO275" s="32">
        <v>0</v>
      </c>
      <c r="AP275" s="32">
        <v>0</v>
      </c>
      <c r="AQ275" s="32">
        <v>0</v>
      </c>
      <c r="AR275" s="32">
        <v>0</v>
      </c>
      <c r="AS275" s="32">
        <v>0</v>
      </c>
      <c r="AT275" s="32">
        <v>0</v>
      </c>
      <c r="AU275" s="32">
        <v>43</v>
      </c>
      <c r="AV275" s="32">
        <v>48.8</v>
      </c>
      <c r="AW275" s="32">
        <v>0</v>
      </c>
      <c r="AX275" s="32">
        <v>0</v>
      </c>
      <c r="AY275" s="32">
        <v>11.1</v>
      </c>
      <c r="AZ275" s="32">
        <v>0</v>
      </c>
      <c r="BA275" s="32">
        <v>0</v>
      </c>
      <c r="BB275" s="32">
        <v>0</v>
      </c>
      <c r="BC275" s="32">
        <v>0</v>
      </c>
      <c r="BD275" s="32">
        <v>0</v>
      </c>
      <c r="BE275" s="32">
        <v>1</v>
      </c>
      <c r="BF275" s="32">
        <v>0</v>
      </c>
      <c r="BG275" s="32">
        <v>0</v>
      </c>
      <c r="BH275" s="32">
        <v>0</v>
      </c>
      <c r="BI275" s="32">
        <v>0</v>
      </c>
      <c r="BJ275" s="32">
        <v>0</v>
      </c>
      <c r="BK275" s="32">
        <v>0</v>
      </c>
      <c r="BL275" s="32">
        <v>0</v>
      </c>
      <c r="BM275" s="32">
        <v>0</v>
      </c>
      <c r="BN275" s="32">
        <v>0</v>
      </c>
      <c r="BO275" s="32">
        <v>0.8</v>
      </c>
      <c r="BP275" s="32">
        <v>0</v>
      </c>
      <c r="BQ275" s="32">
        <v>0</v>
      </c>
      <c r="BR275" s="32">
        <v>0</v>
      </c>
      <c r="BS275" s="32">
        <v>0</v>
      </c>
      <c r="CH275" s="38" t="s">
        <v>315</v>
      </c>
      <c r="CI275" s="38" t="s">
        <v>582</v>
      </c>
      <c r="CJ275" s="38"/>
    </row>
    <row r="276" spans="1:88" s="1" customFormat="1" hidden="1">
      <c r="A276" s="41" t="s">
        <v>313</v>
      </c>
      <c r="B276" s="32">
        <v>16</v>
      </c>
      <c r="C276" s="32">
        <v>1</v>
      </c>
      <c r="D276" s="32"/>
      <c r="E276" s="32"/>
      <c r="F276" s="32"/>
      <c r="G276" s="32">
        <v>20</v>
      </c>
      <c r="H276" s="32">
        <v>1</v>
      </c>
      <c r="I276" s="32"/>
      <c r="J276" s="32"/>
      <c r="K276" s="32"/>
      <c r="L276" s="32">
        <v>97</v>
      </c>
      <c r="M276" s="32">
        <v>60</v>
      </c>
      <c r="N276" s="32"/>
      <c r="O276" s="32">
        <v>1</v>
      </c>
      <c r="P276" s="32"/>
      <c r="Q276" s="32">
        <v>16</v>
      </c>
      <c r="R276" s="32">
        <v>9</v>
      </c>
      <c r="S276" s="32"/>
      <c r="T276" s="32"/>
      <c r="U276" s="32"/>
      <c r="V276" s="32">
        <v>77</v>
      </c>
      <c r="W276" s="32">
        <v>14</v>
      </c>
      <c r="X276" s="32">
        <v>89</v>
      </c>
      <c r="Y276" s="32"/>
      <c r="Z276" s="32">
        <v>20</v>
      </c>
      <c r="AA276" s="32">
        <v>16</v>
      </c>
      <c r="AB276" s="32">
        <v>0.6</v>
      </c>
      <c r="AC276" s="32"/>
      <c r="AD276" s="32"/>
      <c r="AE276" s="32"/>
      <c r="AF276" s="32">
        <v>20</v>
      </c>
      <c r="AG276" s="32">
        <v>0.8</v>
      </c>
      <c r="AH276" s="32"/>
      <c r="AI276" s="32"/>
      <c r="AJ276" s="32"/>
      <c r="AK276" s="32">
        <v>97</v>
      </c>
      <c r="AL276" s="32">
        <v>35.85</v>
      </c>
      <c r="AM276" s="32"/>
      <c r="AN276" s="32">
        <v>0.03</v>
      </c>
      <c r="AO276" s="32"/>
      <c r="AP276" s="32">
        <v>16</v>
      </c>
      <c r="AQ276" s="32">
        <v>4.59</v>
      </c>
      <c r="AR276" s="32"/>
      <c r="AS276" s="32"/>
      <c r="AT276" s="32"/>
      <c r="AU276" s="32">
        <v>77</v>
      </c>
      <c r="AV276" s="32">
        <v>7.42</v>
      </c>
      <c r="AW276" s="32">
        <v>41.13</v>
      </c>
      <c r="AX276" s="32"/>
      <c r="AY276" s="32">
        <v>11.04</v>
      </c>
      <c r="AZ276" s="32"/>
      <c r="BA276" s="32">
        <v>2</v>
      </c>
      <c r="BB276" s="32"/>
      <c r="BC276" s="32"/>
      <c r="BD276" s="32"/>
      <c r="BE276" s="32">
        <v>6</v>
      </c>
      <c r="BF276" s="32"/>
      <c r="BG276" s="32">
        <v>2</v>
      </c>
      <c r="BH276" s="32">
        <v>1</v>
      </c>
      <c r="BI276" s="32">
        <v>3</v>
      </c>
      <c r="BJ276" s="32"/>
      <c r="BK276" s="32">
        <v>1.4</v>
      </c>
      <c r="BL276" s="32"/>
      <c r="BM276" s="32"/>
      <c r="BN276" s="32"/>
      <c r="BO276" s="32">
        <v>4.5</v>
      </c>
      <c r="BP276" s="32"/>
      <c r="BQ276" s="32">
        <v>2</v>
      </c>
      <c r="BR276" s="32">
        <v>1</v>
      </c>
      <c r="BS276" s="32">
        <v>3</v>
      </c>
      <c r="CH276" s="38" t="s">
        <v>316</v>
      </c>
      <c r="CI276" s="38" t="s">
        <v>498</v>
      </c>
      <c r="CJ276" s="38"/>
    </row>
    <row r="277" spans="1:88" s="1" customFormat="1" hidden="1">
      <c r="A277" s="41" t="s">
        <v>314</v>
      </c>
      <c r="B277" s="32">
        <v>19</v>
      </c>
      <c r="C277" s="32">
        <v>0</v>
      </c>
      <c r="D277" s="32">
        <v>0</v>
      </c>
      <c r="E277" s="32">
        <v>0</v>
      </c>
      <c r="F277" s="32">
        <v>0</v>
      </c>
      <c r="G277" s="32">
        <v>8</v>
      </c>
      <c r="H277" s="32">
        <v>17</v>
      </c>
      <c r="I277" s="32">
        <v>0</v>
      </c>
      <c r="J277" s="32">
        <v>0</v>
      </c>
      <c r="K277" s="32">
        <v>0</v>
      </c>
      <c r="L277" s="32">
        <v>51</v>
      </c>
      <c r="M277" s="32">
        <v>70</v>
      </c>
      <c r="N277" s="32">
        <v>0</v>
      </c>
      <c r="O277" s="32">
        <v>168</v>
      </c>
      <c r="P277" s="32">
        <v>2</v>
      </c>
      <c r="Q277" s="32">
        <v>12</v>
      </c>
      <c r="R277" s="32">
        <v>21</v>
      </c>
      <c r="S277" s="32">
        <v>0</v>
      </c>
      <c r="T277" s="32">
        <v>15</v>
      </c>
      <c r="U277" s="32">
        <v>7</v>
      </c>
      <c r="V277" s="32">
        <v>74</v>
      </c>
      <c r="W277" s="32">
        <v>61</v>
      </c>
      <c r="X277" s="32">
        <v>0</v>
      </c>
      <c r="Y277" s="32">
        <v>47</v>
      </c>
      <c r="Z277" s="32">
        <v>67</v>
      </c>
      <c r="AA277" s="32">
        <v>19</v>
      </c>
      <c r="AB277" s="32">
        <v>0</v>
      </c>
      <c r="AC277" s="32">
        <v>0</v>
      </c>
      <c r="AD277" s="32">
        <v>0</v>
      </c>
      <c r="AE277" s="32">
        <v>0</v>
      </c>
      <c r="AF277" s="32">
        <v>8</v>
      </c>
      <c r="AG277" s="32">
        <v>8.1053999999999995</v>
      </c>
      <c r="AH277" s="32">
        <v>0</v>
      </c>
      <c r="AI277" s="32">
        <v>0</v>
      </c>
      <c r="AJ277" s="32">
        <v>0</v>
      </c>
      <c r="AK277" s="32">
        <v>51</v>
      </c>
      <c r="AL277" s="32">
        <v>39.747900000000001</v>
      </c>
      <c r="AM277" s="32">
        <v>0</v>
      </c>
      <c r="AN277" s="32">
        <v>0</v>
      </c>
      <c r="AO277" s="32">
        <v>0</v>
      </c>
      <c r="AP277" s="32">
        <v>12</v>
      </c>
      <c r="AQ277" s="32">
        <v>15.2864</v>
      </c>
      <c r="AR277" s="32">
        <v>0</v>
      </c>
      <c r="AS277" s="32">
        <v>0</v>
      </c>
      <c r="AT277" s="32">
        <v>0</v>
      </c>
      <c r="AU277" s="32">
        <v>74</v>
      </c>
      <c r="AV277" s="32">
        <v>66.397499999999994</v>
      </c>
      <c r="AW277" s="32">
        <v>0</v>
      </c>
      <c r="AX277" s="32">
        <v>0</v>
      </c>
      <c r="AY277" s="32">
        <v>30.286999999999999</v>
      </c>
      <c r="AZ277" s="32">
        <v>0</v>
      </c>
      <c r="BA277" s="32">
        <v>0</v>
      </c>
      <c r="BB277" s="32">
        <v>0</v>
      </c>
      <c r="BC277" s="32">
        <v>0</v>
      </c>
      <c r="BD277" s="32">
        <v>0</v>
      </c>
      <c r="BE277" s="32">
        <v>0</v>
      </c>
      <c r="BF277" s="32">
        <v>0</v>
      </c>
      <c r="BG277" s="32">
        <v>0</v>
      </c>
      <c r="BH277" s="32">
        <v>0</v>
      </c>
      <c r="BI277" s="32">
        <v>0</v>
      </c>
      <c r="BJ277" s="32">
        <v>0</v>
      </c>
      <c r="BK277" s="32">
        <v>0</v>
      </c>
      <c r="BL277" s="32">
        <v>0</v>
      </c>
      <c r="BM277" s="32">
        <v>0</v>
      </c>
      <c r="BN277" s="32">
        <v>0</v>
      </c>
      <c r="BO277" s="32">
        <v>0</v>
      </c>
      <c r="BP277" s="32">
        <v>0</v>
      </c>
      <c r="BQ277" s="32">
        <v>0</v>
      </c>
      <c r="BR277" s="32">
        <v>0</v>
      </c>
      <c r="BS277" s="32">
        <v>0</v>
      </c>
      <c r="CH277" s="38" t="s">
        <v>317</v>
      </c>
      <c r="CI277" s="38" t="s">
        <v>498</v>
      </c>
      <c r="CJ277" s="38"/>
    </row>
    <row r="278" spans="1:88" s="1" customFormat="1" hidden="1">
      <c r="A278" s="41" t="s">
        <v>315</v>
      </c>
      <c r="B278" s="32">
        <v>24</v>
      </c>
      <c r="C278" s="32">
        <v>6</v>
      </c>
      <c r="D278" s="32">
        <v>0</v>
      </c>
      <c r="E278" s="32">
        <v>0</v>
      </c>
      <c r="F278" s="32">
        <v>0</v>
      </c>
      <c r="G278" s="32">
        <v>44</v>
      </c>
      <c r="H278" s="32">
        <v>25</v>
      </c>
      <c r="I278" s="32">
        <v>0</v>
      </c>
      <c r="J278" s="32">
        <v>0</v>
      </c>
      <c r="K278" s="32">
        <v>0</v>
      </c>
      <c r="L278" s="32">
        <v>61</v>
      </c>
      <c r="M278" s="32">
        <v>121</v>
      </c>
      <c r="N278" s="32">
        <v>155</v>
      </c>
      <c r="O278" s="32">
        <v>156</v>
      </c>
      <c r="P278" s="32">
        <v>0</v>
      </c>
      <c r="Q278" s="32">
        <v>17</v>
      </c>
      <c r="R278" s="32">
        <v>13</v>
      </c>
      <c r="S278" s="32">
        <v>27</v>
      </c>
      <c r="T278" s="32">
        <v>11</v>
      </c>
      <c r="U278" s="32">
        <v>36</v>
      </c>
      <c r="V278" s="32">
        <v>137</v>
      </c>
      <c r="W278" s="32">
        <v>69</v>
      </c>
      <c r="X278" s="32">
        <v>52</v>
      </c>
      <c r="Y278" s="32">
        <v>176</v>
      </c>
      <c r="Z278" s="32">
        <v>87</v>
      </c>
      <c r="AA278" s="32">
        <v>24</v>
      </c>
      <c r="AB278" s="32">
        <v>4.3600000000000003</v>
      </c>
      <c r="AC278" s="32">
        <v>0</v>
      </c>
      <c r="AD278" s="32">
        <v>0</v>
      </c>
      <c r="AE278" s="32">
        <v>0</v>
      </c>
      <c r="AF278" s="32">
        <v>44</v>
      </c>
      <c r="AG278" s="32">
        <v>13.85</v>
      </c>
      <c r="AH278" s="32">
        <v>0</v>
      </c>
      <c r="AI278" s="32">
        <v>0</v>
      </c>
      <c r="AJ278" s="32">
        <v>0</v>
      </c>
      <c r="AK278" s="32">
        <v>61</v>
      </c>
      <c r="AL278" s="32">
        <v>67.83</v>
      </c>
      <c r="AM278" s="32">
        <v>41.93</v>
      </c>
      <c r="AN278" s="32">
        <v>21.4</v>
      </c>
      <c r="AO278" s="32">
        <v>0</v>
      </c>
      <c r="AP278" s="32">
        <v>17</v>
      </c>
      <c r="AQ278" s="32">
        <v>7.26</v>
      </c>
      <c r="AR278" s="32">
        <v>10.44</v>
      </c>
      <c r="AS278" s="32">
        <v>3.5</v>
      </c>
      <c r="AT278" s="32">
        <v>23.87</v>
      </c>
      <c r="AU278" s="32">
        <v>137</v>
      </c>
      <c r="AV278" s="32">
        <v>46.6</v>
      </c>
      <c r="AW278" s="32">
        <v>15.25</v>
      </c>
      <c r="AX278" s="32">
        <v>30.6</v>
      </c>
      <c r="AY278" s="32">
        <v>46.54</v>
      </c>
      <c r="AZ278" s="32">
        <v>0</v>
      </c>
      <c r="BA278" s="32">
        <v>0</v>
      </c>
      <c r="BB278" s="32">
        <v>0</v>
      </c>
      <c r="BC278" s="32">
        <v>0</v>
      </c>
      <c r="BD278" s="32">
        <v>0</v>
      </c>
      <c r="BE278" s="32">
        <v>7</v>
      </c>
      <c r="BF278" s="32">
        <v>0</v>
      </c>
      <c r="BG278" s="32">
        <v>0</v>
      </c>
      <c r="BH278" s="32">
        <v>0</v>
      </c>
      <c r="BI278" s="32">
        <v>3</v>
      </c>
      <c r="BJ278" s="32">
        <v>0</v>
      </c>
      <c r="BK278" s="32">
        <v>0</v>
      </c>
      <c r="BL278" s="32">
        <v>0</v>
      </c>
      <c r="BM278" s="32">
        <v>0</v>
      </c>
      <c r="BN278" s="32">
        <v>0</v>
      </c>
      <c r="BO278" s="32">
        <v>0.56999999999999995</v>
      </c>
      <c r="BP278" s="32">
        <v>0</v>
      </c>
      <c r="BQ278" s="32">
        <v>0</v>
      </c>
      <c r="BR278" s="32">
        <v>0</v>
      </c>
      <c r="BS278" s="32">
        <v>0.13</v>
      </c>
      <c r="CH278" s="38" t="s">
        <v>318</v>
      </c>
      <c r="CI278" s="38" t="s">
        <v>519</v>
      </c>
      <c r="CJ278" s="38"/>
    </row>
    <row r="279" spans="1:88" s="1" customFormat="1" hidden="1">
      <c r="A279" s="41" t="s">
        <v>316</v>
      </c>
      <c r="B279" s="32">
        <v>15</v>
      </c>
      <c r="C279" s="32">
        <v>2</v>
      </c>
      <c r="D279" s="32">
        <v>0</v>
      </c>
      <c r="E279" s="32">
        <v>0</v>
      </c>
      <c r="F279" s="32">
        <v>0</v>
      </c>
      <c r="G279" s="32">
        <v>15</v>
      </c>
      <c r="H279" s="32">
        <v>0</v>
      </c>
      <c r="I279" s="32">
        <v>0</v>
      </c>
      <c r="J279" s="32">
        <v>0</v>
      </c>
      <c r="K279" s="32">
        <v>0</v>
      </c>
      <c r="L279" s="32">
        <v>67</v>
      </c>
      <c r="M279" s="32">
        <v>63</v>
      </c>
      <c r="N279" s="32">
        <v>0</v>
      </c>
      <c r="O279" s="32">
        <v>63</v>
      </c>
      <c r="P279" s="32">
        <v>0</v>
      </c>
      <c r="Q279" s="32">
        <v>15</v>
      </c>
      <c r="R279" s="32">
        <v>14</v>
      </c>
      <c r="S279" s="32">
        <v>0</v>
      </c>
      <c r="T279" s="32">
        <v>23</v>
      </c>
      <c r="U279" s="32">
        <v>14</v>
      </c>
      <c r="V279" s="32">
        <v>115</v>
      </c>
      <c r="W279" s="32">
        <v>44</v>
      </c>
      <c r="X279" s="32">
        <v>0</v>
      </c>
      <c r="Y279" s="32">
        <v>139</v>
      </c>
      <c r="Z279" s="32">
        <v>52</v>
      </c>
      <c r="AA279" s="32">
        <v>15</v>
      </c>
      <c r="AB279" s="32">
        <v>1.4</v>
      </c>
      <c r="AC279" s="32">
        <v>0</v>
      </c>
      <c r="AD279" s="32">
        <v>0</v>
      </c>
      <c r="AE279" s="32">
        <v>0</v>
      </c>
      <c r="AF279" s="32">
        <v>15</v>
      </c>
      <c r="AG279" s="32">
        <v>0</v>
      </c>
      <c r="AH279" s="32">
        <v>0</v>
      </c>
      <c r="AI279" s="32">
        <v>0</v>
      </c>
      <c r="AJ279" s="32">
        <v>0</v>
      </c>
      <c r="AK279" s="32">
        <v>67</v>
      </c>
      <c r="AL279" s="32">
        <v>37.6</v>
      </c>
      <c r="AM279" s="32">
        <v>0</v>
      </c>
      <c r="AN279" s="32">
        <v>19.5</v>
      </c>
      <c r="AO279" s="32">
        <v>0</v>
      </c>
      <c r="AP279" s="32">
        <v>15</v>
      </c>
      <c r="AQ279" s="32">
        <v>8.6</v>
      </c>
      <c r="AR279" s="32">
        <v>0</v>
      </c>
      <c r="AS279" s="32">
        <v>11</v>
      </c>
      <c r="AT279" s="32">
        <v>9.8000000000000007</v>
      </c>
      <c r="AU279" s="32">
        <v>115</v>
      </c>
      <c r="AV279" s="32">
        <v>26.6</v>
      </c>
      <c r="AW279" s="32">
        <v>0</v>
      </c>
      <c r="AX279" s="32">
        <v>28</v>
      </c>
      <c r="AY279" s="32">
        <v>32.299999999999997</v>
      </c>
      <c r="AZ279" s="32">
        <v>1</v>
      </c>
      <c r="BA279" s="32">
        <v>1</v>
      </c>
      <c r="BB279" s="32">
        <v>0</v>
      </c>
      <c r="BC279" s="32">
        <v>1</v>
      </c>
      <c r="BD279" s="32">
        <v>5</v>
      </c>
      <c r="BE279" s="32">
        <v>9</v>
      </c>
      <c r="BF279" s="32">
        <v>0</v>
      </c>
      <c r="BG279" s="32">
        <v>1</v>
      </c>
      <c r="BH279" s="32">
        <v>4</v>
      </c>
      <c r="BI279" s="32">
        <v>4</v>
      </c>
      <c r="BJ279" s="32">
        <v>1</v>
      </c>
      <c r="BK279" s="32">
        <v>1</v>
      </c>
      <c r="BL279" s="32">
        <v>0</v>
      </c>
      <c r="BM279" s="32">
        <v>1</v>
      </c>
      <c r="BN279" s="32">
        <v>5</v>
      </c>
      <c r="BO279" s="32">
        <v>7</v>
      </c>
      <c r="BP279" s="32">
        <v>0</v>
      </c>
      <c r="BQ279" s="32">
        <v>1</v>
      </c>
      <c r="BR279" s="32">
        <v>3</v>
      </c>
      <c r="BS279" s="32">
        <v>2.8</v>
      </c>
      <c r="CH279" s="38" t="s">
        <v>319</v>
      </c>
      <c r="CI279" s="38" t="s">
        <v>583</v>
      </c>
      <c r="CJ279" s="38"/>
    </row>
    <row r="280" spans="1:88" s="1" customFormat="1" hidden="1">
      <c r="A280" s="41" t="s">
        <v>317</v>
      </c>
      <c r="B280" s="32">
        <v>32</v>
      </c>
      <c r="C280" s="32">
        <v>6</v>
      </c>
      <c r="D280" s="32">
        <v>0</v>
      </c>
      <c r="E280" s="32">
        <v>0</v>
      </c>
      <c r="F280" s="32">
        <v>0</v>
      </c>
      <c r="G280" s="32">
        <v>0</v>
      </c>
      <c r="H280" s="32">
        <v>0</v>
      </c>
      <c r="I280" s="32">
        <v>0</v>
      </c>
      <c r="J280" s="32">
        <v>0</v>
      </c>
      <c r="K280" s="32">
        <v>0</v>
      </c>
      <c r="L280" s="32">
        <v>103</v>
      </c>
      <c r="M280" s="32">
        <v>62</v>
      </c>
      <c r="N280" s="32">
        <v>0</v>
      </c>
      <c r="O280" s="32">
        <v>0</v>
      </c>
      <c r="P280" s="32">
        <v>3</v>
      </c>
      <c r="Q280" s="32">
        <v>44</v>
      </c>
      <c r="R280" s="32">
        <v>0</v>
      </c>
      <c r="S280" s="32">
        <v>0</v>
      </c>
      <c r="T280" s="32">
        <v>0</v>
      </c>
      <c r="U280" s="32">
        <v>97</v>
      </c>
      <c r="V280" s="32">
        <v>90</v>
      </c>
      <c r="W280" s="32">
        <v>14</v>
      </c>
      <c r="X280" s="32">
        <v>0</v>
      </c>
      <c r="Y280" s="32">
        <v>0</v>
      </c>
      <c r="Z280" s="32">
        <v>17</v>
      </c>
      <c r="AA280" s="32">
        <v>32</v>
      </c>
      <c r="AB280" s="32">
        <v>4.5199999999999996</v>
      </c>
      <c r="AC280" s="32">
        <v>0</v>
      </c>
      <c r="AD280" s="32">
        <v>0</v>
      </c>
      <c r="AE280" s="32">
        <v>0</v>
      </c>
      <c r="AF280" s="32">
        <v>0</v>
      </c>
      <c r="AG280" s="32">
        <v>0</v>
      </c>
      <c r="AH280" s="32">
        <v>0</v>
      </c>
      <c r="AI280" s="32">
        <v>0</v>
      </c>
      <c r="AJ280" s="32">
        <v>0</v>
      </c>
      <c r="AK280" s="32">
        <v>103</v>
      </c>
      <c r="AL280" s="32">
        <v>40.6</v>
      </c>
      <c r="AM280" s="32">
        <v>0</v>
      </c>
      <c r="AN280" s="32">
        <v>0</v>
      </c>
      <c r="AO280" s="32">
        <v>2.79</v>
      </c>
      <c r="AP280" s="32">
        <v>44</v>
      </c>
      <c r="AQ280" s="32">
        <v>0</v>
      </c>
      <c r="AR280" s="32">
        <v>0</v>
      </c>
      <c r="AS280" s="32">
        <v>0</v>
      </c>
      <c r="AT280" s="32">
        <v>66.790000000000006</v>
      </c>
      <c r="AU280" s="32">
        <v>90</v>
      </c>
      <c r="AV280" s="32">
        <v>9.75</v>
      </c>
      <c r="AW280" s="32">
        <v>0</v>
      </c>
      <c r="AX280" s="32">
        <v>0</v>
      </c>
      <c r="AY280" s="32">
        <v>11.83</v>
      </c>
      <c r="AZ280" s="32">
        <v>2</v>
      </c>
      <c r="BA280" s="32">
        <v>3</v>
      </c>
      <c r="BB280" s="32">
        <v>0</v>
      </c>
      <c r="BC280" s="32">
        <v>0</v>
      </c>
      <c r="BD280" s="32">
        <v>0</v>
      </c>
      <c r="BE280" s="32">
        <v>15</v>
      </c>
      <c r="BF280" s="32">
        <v>0</v>
      </c>
      <c r="BG280" s="32">
        <v>0</v>
      </c>
      <c r="BH280" s="32">
        <v>0</v>
      </c>
      <c r="BI280" s="32">
        <v>0</v>
      </c>
      <c r="BJ280" s="32">
        <v>2</v>
      </c>
      <c r="BK280" s="32">
        <v>3</v>
      </c>
      <c r="BL280" s="32">
        <v>0</v>
      </c>
      <c r="BM280" s="32">
        <v>0</v>
      </c>
      <c r="BN280" s="32">
        <v>0</v>
      </c>
      <c r="BO280" s="32">
        <v>15</v>
      </c>
      <c r="BP280" s="32">
        <v>0</v>
      </c>
      <c r="BQ280" s="32">
        <v>0</v>
      </c>
      <c r="BR280" s="32">
        <v>0</v>
      </c>
      <c r="BS280" s="32">
        <v>0</v>
      </c>
      <c r="CH280" s="38" t="s">
        <v>320</v>
      </c>
      <c r="CI280" s="38" t="s">
        <v>584</v>
      </c>
      <c r="CJ280" s="38"/>
    </row>
    <row r="281" spans="1:88" s="1" customFormat="1" hidden="1">
      <c r="A281" s="41" t="s">
        <v>318</v>
      </c>
      <c r="B281" s="32">
        <v>32</v>
      </c>
      <c r="C281" s="32">
        <v>2</v>
      </c>
      <c r="D281" s="32">
        <v>0</v>
      </c>
      <c r="E281" s="32">
        <v>0</v>
      </c>
      <c r="F281" s="32">
        <v>0</v>
      </c>
      <c r="G281" s="32">
        <v>44</v>
      </c>
      <c r="H281" s="32">
        <v>25</v>
      </c>
      <c r="I281" s="32">
        <v>0</v>
      </c>
      <c r="J281" s="32">
        <v>0</v>
      </c>
      <c r="K281" s="32">
        <v>0</v>
      </c>
      <c r="L281" s="32">
        <v>63</v>
      </c>
      <c r="M281" s="32">
        <v>27</v>
      </c>
      <c r="N281" s="32">
        <v>0</v>
      </c>
      <c r="O281" s="32">
        <v>0</v>
      </c>
      <c r="P281" s="32">
        <v>0</v>
      </c>
      <c r="Q281" s="32">
        <v>72</v>
      </c>
      <c r="R281" s="32">
        <v>8</v>
      </c>
      <c r="S281" s="32">
        <v>0</v>
      </c>
      <c r="T281" s="32">
        <v>0</v>
      </c>
      <c r="U281" s="32">
        <v>0</v>
      </c>
      <c r="V281" s="32">
        <v>122</v>
      </c>
      <c r="W281" s="32">
        <v>131</v>
      </c>
      <c r="X281" s="32">
        <v>0</v>
      </c>
      <c r="Y281" s="32">
        <v>0</v>
      </c>
      <c r="Z281" s="32">
        <v>141</v>
      </c>
      <c r="AA281" s="32">
        <v>32</v>
      </c>
      <c r="AB281" s="32">
        <v>1.62</v>
      </c>
      <c r="AC281" s="32">
        <v>0</v>
      </c>
      <c r="AD281" s="32">
        <v>0</v>
      </c>
      <c r="AE281" s="32">
        <v>0</v>
      </c>
      <c r="AF281" s="32">
        <v>44</v>
      </c>
      <c r="AG281" s="32">
        <v>16.3</v>
      </c>
      <c r="AH281" s="32">
        <v>0</v>
      </c>
      <c r="AI281" s="32">
        <v>0</v>
      </c>
      <c r="AJ281" s="32">
        <v>0</v>
      </c>
      <c r="AK281" s="32">
        <v>63</v>
      </c>
      <c r="AL281" s="32">
        <v>16.62</v>
      </c>
      <c r="AM281" s="32">
        <v>0</v>
      </c>
      <c r="AN281" s="32">
        <v>0</v>
      </c>
      <c r="AO281" s="32">
        <v>0</v>
      </c>
      <c r="AP281" s="32">
        <v>72</v>
      </c>
      <c r="AQ281" s="32">
        <v>6.15</v>
      </c>
      <c r="AR281" s="32">
        <v>0</v>
      </c>
      <c r="AS281" s="32">
        <v>0</v>
      </c>
      <c r="AT281" s="32">
        <v>0</v>
      </c>
      <c r="AU281" s="32">
        <v>122</v>
      </c>
      <c r="AV281" s="32">
        <v>20.25</v>
      </c>
      <c r="AW281" s="32">
        <v>0</v>
      </c>
      <c r="AX281" s="32">
        <v>0</v>
      </c>
      <c r="AY281" s="32">
        <v>80.290000000000006</v>
      </c>
      <c r="AZ281" s="32"/>
      <c r="BA281" s="32"/>
      <c r="BB281" s="32"/>
      <c r="BC281" s="32"/>
      <c r="BD281" s="32"/>
      <c r="BE281" s="32"/>
      <c r="BF281" s="32"/>
      <c r="BG281" s="32"/>
      <c r="BH281" s="32"/>
      <c r="BI281" s="32"/>
      <c r="BJ281" s="32"/>
      <c r="BK281" s="32"/>
      <c r="BL281" s="32"/>
      <c r="BM281" s="32"/>
      <c r="BN281" s="32"/>
      <c r="BO281" s="32"/>
      <c r="BP281" s="32"/>
      <c r="BQ281" s="32"/>
      <c r="BR281" s="32"/>
      <c r="BS281" s="32"/>
      <c r="CH281" s="38" t="s">
        <v>321</v>
      </c>
      <c r="CI281" s="38" t="s">
        <v>498</v>
      </c>
      <c r="CJ281" s="38"/>
    </row>
    <row r="282" spans="1:88" s="1" customFormat="1" hidden="1">
      <c r="A282" s="41" t="s">
        <v>319</v>
      </c>
      <c r="B282" s="32">
        <v>9</v>
      </c>
      <c r="C282" s="32">
        <v>1</v>
      </c>
      <c r="D282" s="32"/>
      <c r="E282" s="32"/>
      <c r="F282" s="32"/>
      <c r="G282" s="32">
        <v>29</v>
      </c>
      <c r="H282" s="32">
        <v>1</v>
      </c>
      <c r="I282" s="32"/>
      <c r="J282" s="32"/>
      <c r="K282" s="32"/>
      <c r="L282" s="32">
        <v>57</v>
      </c>
      <c r="M282" s="32">
        <v>91</v>
      </c>
      <c r="N282" s="32">
        <v>12</v>
      </c>
      <c r="O282" s="32">
        <v>12</v>
      </c>
      <c r="P282" s="32"/>
      <c r="Q282" s="32">
        <v>3</v>
      </c>
      <c r="R282" s="32"/>
      <c r="S282" s="32"/>
      <c r="T282" s="32">
        <v>12</v>
      </c>
      <c r="U282" s="32"/>
      <c r="V282" s="32">
        <v>61</v>
      </c>
      <c r="W282" s="32">
        <v>13</v>
      </c>
      <c r="X282" s="32"/>
      <c r="Y282" s="32"/>
      <c r="Z282" s="32">
        <v>51</v>
      </c>
      <c r="AA282" s="32">
        <v>9</v>
      </c>
      <c r="AB282" s="32">
        <v>0.6</v>
      </c>
      <c r="AC282" s="32"/>
      <c r="AD282" s="32"/>
      <c r="AE282" s="32"/>
      <c r="AF282" s="32">
        <v>29</v>
      </c>
      <c r="AG282" s="32">
        <v>0.8</v>
      </c>
      <c r="AH282" s="32"/>
      <c r="AI282" s="32"/>
      <c r="AJ282" s="32"/>
      <c r="AK282" s="32">
        <v>57</v>
      </c>
      <c r="AL282" s="32">
        <v>55.8</v>
      </c>
      <c r="AM282" s="32">
        <v>9.1999999999999993</v>
      </c>
      <c r="AN282" s="32">
        <v>4</v>
      </c>
      <c r="AO282" s="32"/>
      <c r="AP282" s="32">
        <v>3</v>
      </c>
      <c r="AQ282" s="32"/>
      <c r="AR282" s="32"/>
      <c r="AS282" s="32"/>
      <c r="AT282" s="32"/>
      <c r="AU282" s="32">
        <v>68</v>
      </c>
      <c r="AV282" s="32">
        <v>7.8</v>
      </c>
      <c r="AW282" s="32"/>
      <c r="AX282" s="32"/>
      <c r="AY282" s="32">
        <v>34.799999999999997</v>
      </c>
      <c r="AZ282" s="32"/>
      <c r="BA282" s="32"/>
      <c r="BB282" s="32">
        <v>1</v>
      </c>
      <c r="BC282" s="32"/>
      <c r="BD282" s="32">
        <v>1</v>
      </c>
      <c r="BE282" s="32"/>
      <c r="BF282" s="32">
        <v>25</v>
      </c>
      <c r="BG282" s="32"/>
      <c r="BH282" s="32">
        <v>8</v>
      </c>
      <c r="BI282" s="32"/>
      <c r="BJ282" s="32"/>
      <c r="BK282" s="32"/>
      <c r="BL282" s="32">
        <v>0.4</v>
      </c>
      <c r="BM282" s="32"/>
      <c r="BN282" s="32">
        <v>1</v>
      </c>
      <c r="BO282" s="32"/>
      <c r="BP282" s="32">
        <v>6.5</v>
      </c>
      <c r="BQ282" s="32"/>
      <c r="BR282" s="32">
        <v>4.3</v>
      </c>
      <c r="BS282" s="32"/>
      <c r="CH282" s="38" t="s">
        <v>322</v>
      </c>
      <c r="CI282" s="38" t="s">
        <v>498</v>
      </c>
      <c r="CJ282" s="38"/>
    </row>
    <row r="283" spans="1:88" s="1" customFormat="1" hidden="1">
      <c r="A283" s="41" t="s">
        <v>320</v>
      </c>
      <c r="B283" s="32">
        <v>17</v>
      </c>
      <c r="C283" s="32">
        <v>1</v>
      </c>
      <c r="D283" s="32">
        <v>0</v>
      </c>
      <c r="E283" s="32">
        <v>0</v>
      </c>
      <c r="F283" s="32">
        <v>0</v>
      </c>
      <c r="G283" s="32">
        <v>67</v>
      </c>
      <c r="H283" s="32">
        <v>12</v>
      </c>
      <c r="I283" s="32">
        <v>0</v>
      </c>
      <c r="J283" s="32">
        <v>0</v>
      </c>
      <c r="K283" s="32">
        <v>0</v>
      </c>
      <c r="L283" s="32">
        <v>71</v>
      </c>
      <c r="M283" s="32">
        <v>46</v>
      </c>
      <c r="N283" s="32">
        <v>12</v>
      </c>
      <c r="O283" s="32">
        <v>0</v>
      </c>
      <c r="P283" s="32">
        <v>0</v>
      </c>
      <c r="Q283" s="32">
        <v>13</v>
      </c>
      <c r="R283" s="32">
        <v>2</v>
      </c>
      <c r="S283" s="32">
        <v>40</v>
      </c>
      <c r="T283" s="32">
        <v>0</v>
      </c>
      <c r="U283" s="32">
        <v>0</v>
      </c>
      <c r="V283" s="32">
        <v>105</v>
      </c>
      <c r="W283" s="32">
        <v>37</v>
      </c>
      <c r="X283" s="32">
        <v>0</v>
      </c>
      <c r="Y283" s="32">
        <v>0</v>
      </c>
      <c r="Z283" s="32">
        <v>68</v>
      </c>
      <c r="AA283" s="32">
        <v>17</v>
      </c>
      <c r="AB283" s="32">
        <v>0.87</v>
      </c>
      <c r="AC283" s="32">
        <v>0</v>
      </c>
      <c r="AD283" s="32">
        <v>0</v>
      </c>
      <c r="AE283" s="32">
        <v>0</v>
      </c>
      <c r="AF283" s="32">
        <v>67</v>
      </c>
      <c r="AG283" s="32">
        <v>8.1999999999999993</v>
      </c>
      <c r="AH283" s="32">
        <v>0</v>
      </c>
      <c r="AI283" s="32">
        <v>0</v>
      </c>
      <c r="AJ283" s="32">
        <v>0</v>
      </c>
      <c r="AK283" s="32">
        <v>71</v>
      </c>
      <c r="AL283" s="32">
        <v>26.73</v>
      </c>
      <c r="AM283" s="32">
        <v>4.5999999999999996</v>
      </c>
      <c r="AN283" s="32">
        <v>0</v>
      </c>
      <c r="AO283" s="32">
        <v>0</v>
      </c>
      <c r="AP283" s="32">
        <v>13</v>
      </c>
      <c r="AQ283" s="32">
        <v>1.6</v>
      </c>
      <c r="AR283" s="32">
        <v>24.2</v>
      </c>
      <c r="AS283" s="32">
        <v>0</v>
      </c>
      <c r="AT283" s="32">
        <v>0</v>
      </c>
      <c r="AU283" s="32">
        <v>105</v>
      </c>
      <c r="AV283" s="32">
        <v>23.48</v>
      </c>
      <c r="AW283" s="32">
        <v>0.2</v>
      </c>
      <c r="AX283" s="32">
        <v>0</v>
      </c>
      <c r="AY283" s="32">
        <v>35.869999999999997</v>
      </c>
      <c r="AZ283" s="32">
        <v>0</v>
      </c>
      <c r="BA283" s="32">
        <v>0</v>
      </c>
      <c r="BB283" s="32">
        <v>0</v>
      </c>
      <c r="BC283" s="32">
        <v>0</v>
      </c>
      <c r="BD283" s="32">
        <v>68</v>
      </c>
      <c r="BE283" s="32">
        <v>195</v>
      </c>
      <c r="BF283" s="32">
        <v>10</v>
      </c>
      <c r="BG283" s="32">
        <v>17</v>
      </c>
      <c r="BH283" s="32">
        <v>1</v>
      </c>
      <c r="BI283" s="32">
        <v>2</v>
      </c>
      <c r="BJ283" s="32">
        <v>0</v>
      </c>
      <c r="BK283" s="32">
        <v>0</v>
      </c>
      <c r="BL283" s="32">
        <v>0</v>
      </c>
      <c r="BM283" s="32">
        <v>0</v>
      </c>
      <c r="BN283" s="32">
        <v>31.5</v>
      </c>
      <c r="BO283" s="32">
        <v>35.53</v>
      </c>
      <c r="BP283" s="32">
        <v>2.7</v>
      </c>
      <c r="BQ283" s="32">
        <v>2.92</v>
      </c>
      <c r="BR283" s="32">
        <v>0.3</v>
      </c>
      <c r="BS283" s="32">
        <v>0.4</v>
      </c>
      <c r="CH283" s="38" t="s">
        <v>323</v>
      </c>
      <c r="CI283" s="38" t="s">
        <v>498</v>
      </c>
      <c r="CJ283" s="38"/>
    </row>
    <row r="284" spans="1:88" s="1" customFormat="1" hidden="1">
      <c r="A284" s="41" t="s">
        <v>321</v>
      </c>
      <c r="B284" s="32">
        <v>28</v>
      </c>
      <c r="C284" s="32">
        <v>1</v>
      </c>
      <c r="D284" s="32">
        <v>0</v>
      </c>
      <c r="E284" s="32">
        <v>0</v>
      </c>
      <c r="F284" s="32">
        <v>0</v>
      </c>
      <c r="G284" s="32">
        <v>13</v>
      </c>
      <c r="H284" s="32">
        <v>0</v>
      </c>
      <c r="I284" s="32">
        <v>0</v>
      </c>
      <c r="J284" s="32">
        <v>0</v>
      </c>
      <c r="K284" s="32">
        <v>0</v>
      </c>
      <c r="L284" s="32">
        <v>90</v>
      </c>
      <c r="M284" s="32">
        <v>54</v>
      </c>
      <c r="N284" s="32">
        <v>0</v>
      </c>
      <c r="O284" s="32">
        <v>3</v>
      </c>
      <c r="P284" s="32">
        <v>1</v>
      </c>
      <c r="Q284" s="32">
        <v>22</v>
      </c>
      <c r="R284" s="32">
        <v>10</v>
      </c>
      <c r="S284" s="32">
        <v>0</v>
      </c>
      <c r="T284" s="32">
        <v>0</v>
      </c>
      <c r="U284" s="32">
        <v>14</v>
      </c>
      <c r="V284" s="32">
        <v>113</v>
      </c>
      <c r="W284" s="32">
        <v>15</v>
      </c>
      <c r="X284" s="32">
        <v>0</v>
      </c>
      <c r="Y284" s="32">
        <v>1</v>
      </c>
      <c r="Z284" s="32">
        <v>47</v>
      </c>
      <c r="AA284" s="32">
        <v>28</v>
      </c>
      <c r="AB284" s="32">
        <v>0.81</v>
      </c>
      <c r="AC284" s="32">
        <v>0</v>
      </c>
      <c r="AD284" s="32">
        <v>0</v>
      </c>
      <c r="AE284" s="32">
        <v>0</v>
      </c>
      <c r="AF284" s="32">
        <v>13</v>
      </c>
      <c r="AG284" s="32">
        <v>0</v>
      </c>
      <c r="AH284" s="32">
        <v>0</v>
      </c>
      <c r="AI284" s="32">
        <v>0</v>
      </c>
      <c r="AJ284" s="32">
        <v>0</v>
      </c>
      <c r="AK284" s="32">
        <v>90</v>
      </c>
      <c r="AL284" s="32">
        <v>31.29</v>
      </c>
      <c r="AM284" s="32">
        <v>0</v>
      </c>
      <c r="AN284" s="32">
        <v>0.34</v>
      </c>
      <c r="AO284" s="32">
        <v>0.38</v>
      </c>
      <c r="AP284" s="32">
        <v>22</v>
      </c>
      <c r="AQ284" s="32">
        <v>6.13</v>
      </c>
      <c r="AR284" s="32">
        <v>0</v>
      </c>
      <c r="AS284" s="32">
        <v>0</v>
      </c>
      <c r="AT284" s="32">
        <v>8.0399999999999991</v>
      </c>
      <c r="AU284" s="32">
        <v>113</v>
      </c>
      <c r="AV284" s="32">
        <v>8.8000000000000007</v>
      </c>
      <c r="AW284" s="32">
        <v>0</v>
      </c>
      <c r="AX284" s="32">
        <v>0.02</v>
      </c>
      <c r="AY284" s="32">
        <v>34.28</v>
      </c>
      <c r="AZ284" s="32">
        <v>0</v>
      </c>
      <c r="BA284" s="32">
        <v>2</v>
      </c>
      <c r="BB284" s="32">
        <v>0</v>
      </c>
      <c r="BC284" s="32">
        <v>0</v>
      </c>
      <c r="BD284" s="32">
        <v>1</v>
      </c>
      <c r="BE284" s="32">
        <v>13</v>
      </c>
      <c r="BF284" s="32">
        <v>2</v>
      </c>
      <c r="BG284" s="32">
        <v>7</v>
      </c>
      <c r="BH284" s="32">
        <v>0</v>
      </c>
      <c r="BI284" s="32">
        <v>1</v>
      </c>
      <c r="BJ284" s="32">
        <v>0</v>
      </c>
      <c r="BK284" s="32">
        <v>1.5</v>
      </c>
      <c r="BL284" s="32">
        <v>0</v>
      </c>
      <c r="BM284" s="32">
        <v>0</v>
      </c>
      <c r="BN284" s="32">
        <v>0.5</v>
      </c>
      <c r="BO284" s="32">
        <v>9.85</v>
      </c>
      <c r="BP284" s="32">
        <v>1</v>
      </c>
      <c r="BQ284" s="32">
        <v>6.06</v>
      </c>
      <c r="BR284" s="32">
        <v>0</v>
      </c>
      <c r="BS284" s="32">
        <v>1</v>
      </c>
      <c r="CH284" s="38" t="s">
        <v>324</v>
      </c>
      <c r="CI284" s="38" t="s">
        <v>498</v>
      </c>
      <c r="CJ284" s="38"/>
    </row>
    <row r="285" spans="1:88" s="1" customFormat="1" hidden="1">
      <c r="A285" s="41" t="s">
        <v>322</v>
      </c>
      <c r="B285" s="32">
        <v>35</v>
      </c>
      <c r="C285" s="32">
        <v>0</v>
      </c>
      <c r="D285" s="32">
        <v>0</v>
      </c>
      <c r="E285" s="32">
        <v>0</v>
      </c>
      <c r="F285" s="32">
        <v>0</v>
      </c>
      <c r="G285" s="32">
        <v>64</v>
      </c>
      <c r="H285" s="32">
        <v>9</v>
      </c>
      <c r="I285" s="32">
        <v>0</v>
      </c>
      <c r="J285" s="32">
        <v>0</v>
      </c>
      <c r="K285" s="32">
        <v>0</v>
      </c>
      <c r="L285" s="32">
        <v>187</v>
      </c>
      <c r="M285" s="32">
        <v>45</v>
      </c>
      <c r="N285" s="32">
        <v>0</v>
      </c>
      <c r="O285" s="32">
        <v>472</v>
      </c>
      <c r="P285" s="32">
        <v>0</v>
      </c>
      <c r="Q285" s="32">
        <v>7</v>
      </c>
      <c r="R285" s="32">
        <v>1</v>
      </c>
      <c r="S285" s="32">
        <v>0</v>
      </c>
      <c r="T285" s="32">
        <v>31</v>
      </c>
      <c r="U285" s="32">
        <v>9</v>
      </c>
      <c r="V285" s="32">
        <v>153</v>
      </c>
      <c r="W285" s="32">
        <v>45</v>
      </c>
      <c r="X285" s="32">
        <v>0</v>
      </c>
      <c r="Y285" s="32">
        <v>170</v>
      </c>
      <c r="Z285" s="32">
        <v>196</v>
      </c>
      <c r="AA285" s="32">
        <v>35</v>
      </c>
      <c r="AB285" s="32">
        <v>0</v>
      </c>
      <c r="AC285" s="32">
        <v>0</v>
      </c>
      <c r="AD285" s="32">
        <v>0</v>
      </c>
      <c r="AE285" s="32">
        <v>0</v>
      </c>
      <c r="AF285" s="32">
        <v>64</v>
      </c>
      <c r="AG285" s="32">
        <v>4.5</v>
      </c>
      <c r="AH285" s="32">
        <v>0</v>
      </c>
      <c r="AI285" s="32">
        <v>0</v>
      </c>
      <c r="AJ285" s="32">
        <v>0</v>
      </c>
      <c r="AK285" s="32">
        <v>187</v>
      </c>
      <c r="AL285" s="32">
        <v>22.5</v>
      </c>
      <c r="AM285" s="32">
        <v>0</v>
      </c>
      <c r="AN285" s="32">
        <v>190</v>
      </c>
      <c r="AO285" s="32">
        <v>0</v>
      </c>
      <c r="AP285" s="32">
        <v>7</v>
      </c>
      <c r="AQ285" s="32">
        <v>0.8</v>
      </c>
      <c r="AR285" s="32">
        <v>0</v>
      </c>
      <c r="AS285" s="32">
        <v>12.5</v>
      </c>
      <c r="AT285" s="32">
        <v>5.6</v>
      </c>
      <c r="AU285" s="32">
        <v>153</v>
      </c>
      <c r="AV285" s="32">
        <v>25.6</v>
      </c>
      <c r="AW285" s="32">
        <v>0</v>
      </c>
      <c r="AX285" s="32">
        <v>0</v>
      </c>
      <c r="AY285" s="32">
        <v>129.30000000000001</v>
      </c>
      <c r="AZ285" s="32"/>
      <c r="BA285" s="32"/>
      <c r="BB285" s="32"/>
      <c r="BC285" s="32"/>
      <c r="BD285" s="32"/>
      <c r="BE285" s="32"/>
      <c r="BF285" s="32"/>
      <c r="BG285" s="32"/>
      <c r="BH285" s="32"/>
      <c r="BI285" s="32"/>
      <c r="BJ285" s="32"/>
      <c r="BK285" s="32"/>
      <c r="BL285" s="32"/>
      <c r="BM285" s="32"/>
      <c r="BN285" s="32"/>
      <c r="BO285" s="32"/>
      <c r="BP285" s="32"/>
      <c r="BQ285" s="32"/>
      <c r="BR285" s="32"/>
      <c r="BS285" s="32"/>
      <c r="CH285" s="38" t="s">
        <v>325</v>
      </c>
      <c r="CI285" s="38" t="s">
        <v>519</v>
      </c>
      <c r="CJ285" s="38"/>
    </row>
    <row r="286" spans="1:88" s="1" customFormat="1" hidden="1">
      <c r="A286" s="41" t="s">
        <v>323</v>
      </c>
      <c r="B286" s="32">
        <v>18</v>
      </c>
      <c r="C286" s="32">
        <v>0</v>
      </c>
      <c r="D286" s="32">
        <v>0</v>
      </c>
      <c r="E286" s="32">
        <v>0</v>
      </c>
      <c r="F286" s="32">
        <v>0</v>
      </c>
      <c r="G286" s="32">
        <v>0</v>
      </c>
      <c r="H286" s="32">
        <v>0</v>
      </c>
      <c r="I286" s="32">
        <v>0</v>
      </c>
      <c r="J286" s="32">
        <v>0</v>
      </c>
      <c r="K286" s="32">
        <v>0</v>
      </c>
      <c r="L286" s="32">
        <v>83</v>
      </c>
      <c r="M286" s="32">
        <v>29</v>
      </c>
      <c r="N286" s="32">
        <v>0</v>
      </c>
      <c r="O286" s="32">
        <v>0</v>
      </c>
      <c r="P286" s="32">
        <v>0</v>
      </c>
      <c r="Q286" s="32">
        <v>18</v>
      </c>
      <c r="R286" s="32">
        <v>1</v>
      </c>
      <c r="S286" s="32">
        <v>0</v>
      </c>
      <c r="T286" s="32">
        <v>0</v>
      </c>
      <c r="U286" s="32">
        <v>0</v>
      </c>
      <c r="V286" s="32">
        <v>90</v>
      </c>
      <c r="W286" s="32">
        <v>21</v>
      </c>
      <c r="X286" s="32">
        <v>0</v>
      </c>
      <c r="Y286" s="32">
        <v>0</v>
      </c>
      <c r="Z286" s="32">
        <v>45</v>
      </c>
      <c r="AA286" s="32">
        <v>18</v>
      </c>
      <c r="AB286" s="32">
        <v>0</v>
      </c>
      <c r="AC286" s="32">
        <v>0</v>
      </c>
      <c r="AD286" s="32">
        <v>0</v>
      </c>
      <c r="AE286" s="32">
        <v>0</v>
      </c>
      <c r="AF286" s="32">
        <v>0</v>
      </c>
      <c r="AG286" s="32">
        <v>0</v>
      </c>
      <c r="AH286" s="32">
        <v>0</v>
      </c>
      <c r="AI286" s="32">
        <v>0</v>
      </c>
      <c r="AJ286" s="32">
        <v>0</v>
      </c>
      <c r="AK286" s="32">
        <v>83</v>
      </c>
      <c r="AL286" s="32">
        <v>18.489999999999998</v>
      </c>
      <c r="AM286" s="32">
        <v>0</v>
      </c>
      <c r="AN286" s="32">
        <v>0</v>
      </c>
      <c r="AO286" s="32">
        <v>0</v>
      </c>
      <c r="AP286" s="32">
        <v>18</v>
      </c>
      <c r="AQ286" s="32">
        <v>0.71</v>
      </c>
      <c r="AR286" s="32">
        <v>0</v>
      </c>
      <c r="AS286" s="32">
        <v>0</v>
      </c>
      <c r="AT286" s="32">
        <v>0</v>
      </c>
      <c r="AU286" s="32">
        <v>90</v>
      </c>
      <c r="AV286" s="32">
        <v>14.6</v>
      </c>
      <c r="AW286" s="32">
        <v>0</v>
      </c>
      <c r="AX286" s="32">
        <v>0</v>
      </c>
      <c r="AY286" s="32">
        <v>29.71</v>
      </c>
      <c r="AZ286" s="32"/>
      <c r="BA286" s="32"/>
      <c r="BB286" s="32"/>
      <c r="BC286" s="32"/>
      <c r="BD286" s="32"/>
      <c r="BE286" s="32"/>
      <c r="BF286" s="32"/>
      <c r="BG286" s="32"/>
      <c r="BH286" s="32"/>
      <c r="BI286" s="32"/>
      <c r="BJ286" s="32"/>
      <c r="BK286" s="32"/>
      <c r="BL286" s="32"/>
      <c r="BM286" s="32"/>
      <c r="BN286" s="32"/>
      <c r="BO286" s="32"/>
      <c r="BP286" s="32"/>
      <c r="BQ286" s="32"/>
      <c r="BR286" s="32"/>
      <c r="BS286" s="32"/>
      <c r="CH286" s="38" t="s">
        <v>326</v>
      </c>
      <c r="CI286" s="38" t="s">
        <v>498</v>
      </c>
      <c r="CJ286" s="38"/>
    </row>
    <row r="287" spans="1:88" s="1" customFormat="1" hidden="1">
      <c r="A287" s="41" t="s">
        <v>324</v>
      </c>
      <c r="B287" s="32">
        <v>53</v>
      </c>
      <c r="C287" s="32">
        <v>4</v>
      </c>
      <c r="D287" s="32">
        <v>0</v>
      </c>
      <c r="E287" s="32">
        <v>0</v>
      </c>
      <c r="F287" s="32">
        <v>0</v>
      </c>
      <c r="G287" s="32">
        <v>41</v>
      </c>
      <c r="H287" s="32">
        <v>5</v>
      </c>
      <c r="I287" s="32">
        <v>0</v>
      </c>
      <c r="J287" s="32">
        <v>0</v>
      </c>
      <c r="K287" s="32">
        <v>0</v>
      </c>
      <c r="L287" s="32">
        <v>115</v>
      </c>
      <c r="M287" s="32">
        <v>56</v>
      </c>
      <c r="N287" s="32">
        <v>0</v>
      </c>
      <c r="O287" s="32">
        <v>0</v>
      </c>
      <c r="P287" s="32">
        <v>0</v>
      </c>
      <c r="Q287" s="32">
        <v>0</v>
      </c>
      <c r="R287" s="32">
        <v>0</v>
      </c>
      <c r="S287" s="32">
        <v>0</v>
      </c>
      <c r="T287" s="32">
        <v>0</v>
      </c>
      <c r="U287" s="32">
        <v>0</v>
      </c>
      <c r="V287" s="32">
        <v>66</v>
      </c>
      <c r="W287" s="32">
        <v>58</v>
      </c>
      <c r="X287" s="32">
        <v>24</v>
      </c>
      <c r="Y287" s="32">
        <v>20</v>
      </c>
      <c r="Z287" s="32">
        <v>67</v>
      </c>
      <c r="AA287" s="32">
        <v>53</v>
      </c>
      <c r="AB287" s="32">
        <v>3.2</v>
      </c>
      <c r="AC287" s="32">
        <v>0</v>
      </c>
      <c r="AD287" s="32">
        <v>0</v>
      </c>
      <c r="AE287" s="32">
        <v>0</v>
      </c>
      <c r="AF287" s="32">
        <v>41</v>
      </c>
      <c r="AG287" s="32">
        <v>3.8</v>
      </c>
      <c r="AH287" s="32">
        <v>0</v>
      </c>
      <c r="AI287" s="32">
        <v>0</v>
      </c>
      <c r="AJ287" s="32">
        <v>0</v>
      </c>
      <c r="AK287" s="32">
        <v>115</v>
      </c>
      <c r="AL287" s="32">
        <v>33.15</v>
      </c>
      <c r="AM287" s="32">
        <v>0</v>
      </c>
      <c r="AN287" s="32">
        <v>0</v>
      </c>
      <c r="AO287" s="32">
        <v>0</v>
      </c>
      <c r="AP287" s="32">
        <v>0</v>
      </c>
      <c r="AQ287" s="32">
        <v>0</v>
      </c>
      <c r="AR287" s="32">
        <v>0</v>
      </c>
      <c r="AS287" s="32">
        <v>0</v>
      </c>
      <c r="AT287" s="32">
        <v>0</v>
      </c>
      <c r="AU287" s="32">
        <v>66</v>
      </c>
      <c r="AV287" s="32">
        <v>25.5</v>
      </c>
      <c r="AW287" s="32">
        <v>17.5</v>
      </c>
      <c r="AX287" s="32">
        <v>18.5</v>
      </c>
      <c r="AY287" s="32">
        <v>47.66</v>
      </c>
      <c r="AZ287" s="32">
        <v>1</v>
      </c>
      <c r="BA287" s="32">
        <v>1</v>
      </c>
      <c r="BB287" s="32">
        <v>0</v>
      </c>
      <c r="BC287" s="32">
        <v>0</v>
      </c>
      <c r="BD287" s="32">
        <v>0</v>
      </c>
      <c r="BE287" s="32">
        <v>40</v>
      </c>
      <c r="BF287" s="32">
        <v>0</v>
      </c>
      <c r="BG287" s="32">
        <v>0</v>
      </c>
      <c r="BH287" s="32">
        <v>0</v>
      </c>
      <c r="BI287" s="32">
        <v>0</v>
      </c>
      <c r="BJ287" s="32">
        <v>0.2</v>
      </c>
      <c r="BK287" s="32">
        <v>0.8</v>
      </c>
      <c r="BL287" s="32">
        <v>0</v>
      </c>
      <c r="BM287" s="32">
        <v>0</v>
      </c>
      <c r="BN287" s="32">
        <v>0</v>
      </c>
      <c r="BO287" s="32">
        <v>24</v>
      </c>
      <c r="BP287" s="32">
        <v>0</v>
      </c>
      <c r="BQ287" s="32">
        <v>0</v>
      </c>
      <c r="BR287" s="32">
        <v>0</v>
      </c>
      <c r="BS287" s="32">
        <v>0</v>
      </c>
      <c r="CH287" s="38" t="s">
        <v>328</v>
      </c>
      <c r="CI287" s="38" t="s">
        <v>585</v>
      </c>
      <c r="CJ287" s="38">
        <v>47</v>
      </c>
    </row>
    <row r="288" spans="1:88" s="1" customFormat="1" hidden="1">
      <c r="A288" s="41" t="s">
        <v>325</v>
      </c>
      <c r="B288" s="32">
        <v>27</v>
      </c>
      <c r="C288" s="32"/>
      <c r="D288" s="32"/>
      <c r="E288" s="32"/>
      <c r="F288" s="32"/>
      <c r="G288" s="32">
        <v>32</v>
      </c>
      <c r="H288" s="32"/>
      <c r="I288" s="32"/>
      <c r="J288" s="32"/>
      <c r="K288" s="32"/>
      <c r="L288" s="32">
        <v>137</v>
      </c>
      <c r="M288" s="32">
        <v>85</v>
      </c>
      <c r="N288" s="32">
        <v>69</v>
      </c>
      <c r="O288" s="32"/>
      <c r="P288" s="32">
        <v>2</v>
      </c>
      <c r="Q288" s="32">
        <v>51</v>
      </c>
      <c r="R288" s="32">
        <v>17</v>
      </c>
      <c r="S288" s="32">
        <v>11</v>
      </c>
      <c r="T288" s="32"/>
      <c r="U288" s="32">
        <v>2</v>
      </c>
      <c r="V288" s="32">
        <v>284</v>
      </c>
      <c r="W288" s="32">
        <v>99</v>
      </c>
      <c r="X288" s="32">
        <v>80</v>
      </c>
      <c r="Y288" s="32"/>
      <c r="Z288" s="32">
        <v>121</v>
      </c>
      <c r="AA288" s="32">
        <v>27</v>
      </c>
      <c r="AB288" s="32"/>
      <c r="AC288" s="32"/>
      <c r="AD288" s="32"/>
      <c r="AE288" s="32"/>
      <c r="AF288" s="32">
        <v>32</v>
      </c>
      <c r="AG288" s="32"/>
      <c r="AH288" s="32"/>
      <c r="AI288" s="32"/>
      <c r="AJ288" s="32"/>
      <c r="AK288" s="32">
        <v>137</v>
      </c>
      <c r="AL288" s="32">
        <v>51.1</v>
      </c>
      <c r="AM288" s="32">
        <v>97</v>
      </c>
      <c r="AN288" s="32"/>
      <c r="AO288" s="32">
        <v>1</v>
      </c>
      <c r="AP288" s="32">
        <v>51</v>
      </c>
      <c r="AQ288" s="32">
        <v>8.5</v>
      </c>
      <c r="AR288" s="32">
        <v>0.7</v>
      </c>
      <c r="AS288" s="32"/>
      <c r="AT288" s="32">
        <v>1.2</v>
      </c>
      <c r="AU288" s="32">
        <v>284</v>
      </c>
      <c r="AV288" s="32">
        <v>62.4</v>
      </c>
      <c r="AW288" s="32">
        <v>25</v>
      </c>
      <c r="AX288" s="32"/>
      <c r="AY288" s="32">
        <v>61.8</v>
      </c>
      <c r="AZ288" s="32">
        <v>0</v>
      </c>
      <c r="BA288" s="32">
        <v>1</v>
      </c>
      <c r="BB288" s="32">
        <v>0</v>
      </c>
      <c r="BC288" s="32"/>
      <c r="BD288" s="32">
        <v>0</v>
      </c>
      <c r="BE288" s="32">
        <v>32</v>
      </c>
      <c r="BF288" s="32">
        <v>0</v>
      </c>
      <c r="BG288" s="32"/>
      <c r="BH288" s="32">
        <v>1</v>
      </c>
      <c r="BI288" s="32">
        <v>5</v>
      </c>
      <c r="BJ288" s="32">
        <v>0</v>
      </c>
      <c r="BK288" s="32"/>
      <c r="BL288" s="32">
        <v>0</v>
      </c>
      <c r="BM288" s="32"/>
      <c r="BN288" s="32">
        <v>0</v>
      </c>
      <c r="BO288" s="32"/>
      <c r="BP288" s="32">
        <v>0</v>
      </c>
      <c r="BQ288" s="32"/>
      <c r="BR288" s="32"/>
      <c r="BS288" s="32"/>
      <c r="CH288" s="38" t="s">
        <v>329</v>
      </c>
      <c r="CI288" s="38" t="s">
        <v>519</v>
      </c>
      <c r="CJ288" s="38"/>
    </row>
    <row r="289" spans="1:88" s="1" customFormat="1" hidden="1">
      <c r="A289" s="41" t="s">
        <v>326</v>
      </c>
      <c r="B289" s="32">
        <v>68</v>
      </c>
      <c r="C289" s="32">
        <v>7</v>
      </c>
      <c r="D289" s="32">
        <v>0</v>
      </c>
      <c r="E289" s="32">
        <v>0</v>
      </c>
      <c r="F289" s="32">
        <v>0</v>
      </c>
      <c r="G289" s="32">
        <v>0</v>
      </c>
      <c r="H289" s="32">
        <v>0</v>
      </c>
      <c r="I289" s="32">
        <v>0</v>
      </c>
      <c r="J289" s="32">
        <v>0</v>
      </c>
      <c r="K289" s="32">
        <v>0</v>
      </c>
      <c r="L289" s="32">
        <v>146</v>
      </c>
      <c r="M289" s="32">
        <v>94</v>
      </c>
      <c r="N289" s="32">
        <v>0</v>
      </c>
      <c r="O289" s="32">
        <v>4</v>
      </c>
      <c r="P289" s="32">
        <v>0</v>
      </c>
      <c r="Q289" s="32">
        <v>32</v>
      </c>
      <c r="R289" s="32">
        <v>0</v>
      </c>
      <c r="S289" s="32">
        <v>40</v>
      </c>
      <c r="T289" s="32">
        <v>0</v>
      </c>
      <c r="U289" s="32">
        <v>115</v>
      </c>
      <c r="V289" s="32">
        <v>90</v>
      </c>
      <c r="W289" s="32">
        <v>109</v>
      </c>
      <c r="X289" s="32">
        <v>39</v>
      </c>
      <c r="Y289" s="32">
        <v>0</v>
      </c>
      <c r="Z289" s="32">
        <v>9</v>
      </c>
      <c r="AA289" s="32">
        <v>66</v>
      </c>
      <c r="AB289" s="32">
        <v>7</v>
      </c>
      <c r="AC289" s="32">
        <v>0</v>
      </c>
      <c r="AD289" s="32">
        <v>0</v>
      </c>
      <c r="AE289" s="32">
        <v>0</v>
      </c>
      <c r="AF289" s="32">
        <v>0</v>
      </c>
      <c r="AG289" s="32">
        <v>0</v>
      </c>
      <c r="AH289" s="32">
        <v>0</v>
      </c>
      <c r="AI289" s="32">
        <v>0</v>
      </c>
      <c r="AJ289" s="32">
        <v>0</v>
      </c>
      <c r="AK289" s="32">
        <v>146</v>
      </c>
      <c r="AL289" s="32">
        <v>94</v>
      </c>
      <c r="AM289" s="32">
        <v>0</v>
      </c>
      <c r="AN289" s="32">
        <v>0</v>
      </c>
      <c r="AO289" s="32">
        <v>0</v>
      </c>
      <c r="AP289" s="32">
        <v>52</v>
      </c>
      <c r="AQ289" s="32">
        <v>110</v>
      </c>
      <c r="AR289" s="32">
        <v>0</v>
      </c>
      <c r="AS289" s="32">
        <v>0</v>
      </c>
      <c r="AT289" s="32">
        <v>0</v>
      </c>
      <c r="AU289" s="32">
        <v>96</v>
      </c>
      <c r="AV289" s="32">
        <v>109</v>
      </c>
      <c r="AW289" s="32">
        <v>0</v>
      </c>
      <c r="AX289" s="32">
        <v>0</v>
      </c>
      <c r="AY289" s="32">
        <v>0</v>
      </c>
      <c r="AZ289" s="32"/>
      <c r="BA289" s="32"/>
      <c r="BB289" s="32"/>
      <c r="BC289" s="32"/>
      <c r="BD289" s="32"/>
      <c r="BE289" s="32"/>
      <c r="BF289" s="32"/>
      <c r="BG289" s="32"/>
      <c r="BH289" s="32"/>
      <c r="BI289" s="32"/>
      <c r="BJ289" s="32"/>
      <c r="BK289" s="32"/>
      <c r="BL289" s="32"/>
      <c r="BM289" s="32"/>
      <c r="BN289" s="32"/>
      <c r="BO289" s="32"/>
      <c r="BP289" s="32"/>
      <c r="BQ289" s="32"/>
      <c r="BR289" s="32"/>
      <c r="BS289" s="32"/>
      <c r="CH289" s="38" t="s">
        <v>330</v>
      </c>
      <c r="CI289" s="38" t="s">
        <v>498</v>
      </c>
      <c r="CJ289" s="38"/>
    </row>
    <row r="290" spans="1:88" s="1" customFormat="1" hidden="1">
      <c r="A290" s="32" t="s">
        <v>327</v>
      </c>
      <c r="B290" s="32" t="s">
        <v>93</v>
      </c>
      <c r="C290" s="32" t="s">
        <v>93</v>
      </c>
      <c r="D290" s="32" t="s">
        <v>93</v>
      </c>
      <c r="E290" s="32" t="s">
        <v>93</v>
      </c>
      <c r="F290" s="32" t="s">
        <v>93</v>
      </c>
      <c r="G290" s="32" t="s">
        <v>93</v>
      </c>
      <c r="H290" s="32" t="s">
        <v>93</v>
      </c>
      <c r="I290" s="32" t="s">
        <v>93</v>
      </c>
      <c r="J290" s="32" t="s">
        <v>93</v>
      </c>
      <c r="K290" s="32" t="s">
        <v>93</v>
      </c>
      <c r="L290" s="32" t="s">
        <v>93</v>
      </c>
      <c r="M290" s="32" t="s">
        <v>93</v>
      </c>
      <c r="N290" s="32" t="s">
        <v>93</v>
      </c>
      <c r="O290" s="32" t="s">
        <v>93</v>
      </c>
      <c r="P290" s="32" t="s">
        <v>93</v>
      </c>
      <c r="Q290" s="32" t="s">
        <v>93</v>
      </c>
      <c r="R290" s="32" t="s">
        <v>93</v>
      </c>
      <c r="S290" s="32" t="s">
        <v>93</v>
      </c>
      <c r="T290" s="32" t="s">
        <v>93</v>
      </c>
      <c r="U290" s="32" t="s">
        <v>93</v>
      </c>
      <c r="V290" s="32" t="s">
        <v>93</v>
      </c>
      <c r="W290" s="32" t="s">
        <v>93</v>
      </c>
      <c r="X290" s="32" t="s">
        <v>93</v>
      </c>
      <c r="Y290" s="32" t="s">
        <v>93</v>
      </c>
      <c r="Z290" s="32" t="s">
        <v>93</v>
      </c>
      <c r="AA290" s="32" t="s">
        <v>93</v>
      </c>
      <c r="AB290" s="32" t="s">
        <v>93</v>
      </c>
      <c r="AC290" s="32" t="s">
        <v>93</v>
      </c>
      <c r="AD290" s="32" t="s">
        <v>93</v>
      </c>
      <c r="AE290" s="32" t="s">
        <v>93</v>
      </c>
      <c r="AF290" s="32" t="s">
        <v>93</v>
      </c>
      <c r="AG290" s="32" t="s">
        <v>93</v>
      </c>
      <c r="AH290" s="32" t="s">
        <v>93</v>
      </c>
      <c r="AI290" s="32" t="s">
        <v>93</v>
      </c>
      <c r="AJ290" s="32" t="s">
        <v>93</v>
      </c>
      <c r="AK290" s="32" t="s">
        <v>93</v>
      </c>
      <c r="AL290" s="32" t="s">
        <v>93</v>
      </c>
      <c r="AM290" s="32" t="s">
        <v>93</v>
      </c>
      <c r="AN290" s="32" t="s">
        <v>93</v>
      </c>
      <c r="AO290" s="32" t="s">
        <v>93</v>
      </c>
      <c r="AP290" s="32" t="s">
        <v>93</v>
      </c>
      <c r="AQ290" s="32" t="s">
        <v>93</v>
      </c>
      <c r="AR290" s="32" t="s">
        <v>93</v>
      </c>
      <c r="AS290" s="32" t="s">
        <v>93</v>
      </c>
      <c r="AT290" s="32" t="s">
        <v>93</v>
      </c>
      <c r="AU290" s="32" t="s">
        <v>93</v>
      </c>
      <c r="AV290" s="32" t="s">
        <v>93</v>
      </c>
      <c r="AW290" s="32" t="s">
        <v>93</v>
      </c>
      <c r="AX290" s="32" t="s">
        <v>93</v>
      </c>
      <c r="AY290" s="32" t="s">
        <v>93</v>
      </c>
      <c r="AZ290" s="32" t="s">
        <v>93</v>
      </c>
      <c r="BA290" s="32" t="s">
        <v>93</v>
      </c>
      <c r="BB290" s="32" t="s">
        <v>93</v>
      </c>
      <c r="BC290" s="32" t="s">
        <v>93</v>
      </c>
      <c r="BD290" s="32" t="s">
        <v>93</v>
      </c>
      <c r="BE290" s="32" t="s">
        <v>93</v>
      </c>
      <c r="BF290" s="32" t="s">
        <v>93</v>
      </c>
      <c r="BG290" s="32" t="s">
        <v>93</v>
      </c>
      <c r="BH290" s="32" t="s">
        <v>93</v>
      </c>
      <c r="BI290" s="32" t="s">
        <v>93</v>
      </c>
      <c r="BJ290" s="32" t="s">
        <v>93</v>
      </c>
      <c r="BK290" s="32" t="s">
        <v>93</v>
      </c>
      <c r="BL290" s="32" t="s">
        <v>93</v>
      </c>
      <c r="BM290" s="32" t="s">
        <v>93</v>
      </c>
      <c r="BN290" s="32" t="s">
        <v>93</v>
      </c>
      <c r="BO290" s="32" t="s">
        <v>93</v>
      </c>
      <c r="BP290" s="32" t="s">
        <v>93</v>
      </c>
      <c r="BQ290" s="32" t="s">
        <v>93</v>
      </c>
      <c r="BR290" s="32" t="s">
        <v>93</v>
      </c>
      <c r="BS290" s="32"/>
      <c r="BT290" s="1" t="s">
        <v>94</v>
      </c>
      <c r="CH290" s="38" t="s">
        <v>331</v>
      </c>
      <c r="CI290" s="38" t="s">
        <v>586</v>
      </c>
      <c r="CJ290" s="38">
        <v>0</v>
      </c>
    </row>
    <row r="291" spans="1:88" s="1" customFormat="1" hidden="1">
      <c r="A291" s="41" t="s">
        <v>328</v>
      </c>
      <c r="B291" s="32">
        <v>22</v>
      </c>
      <c r="C291" s="32">
        <v>1</v>
      </c>
      <c r="D291" s="32">
        <v>0</v>
      </c>
      <c r="E291" s="32">
        <v>0</v>
      </c>
      <c r="F291" s="32">
        <v>0</v>
      </c>
      <c r="G291" s="32">
        <v>38</v>
      </c>
      <c r="H291" s="32">
        <v>1</v>
      </c>
      <c r="I291" s="32">
        <v>0</v>
      </c>
      <c r="J291" s="32">
        <v>0</v>
      </c>
      <c r="K291" s="32">
        <v>0</v>
      </c>
      <c r="L291" s="32">
        <v>140</v>
      </c>
      <c r="M291" s="32">
        <v>54</v>
      </c>
      <c r="N291" s="32">
        <v>0</v>
      </c>
      <c r="O291" s="32">
        <v>31</v>
      </c>
      <c r="P291" s="32">
        <v>0</v>
      </c>
      <c r="Q291" s="32">
        <v>57</v>
      </c>
      <c r="R291" s="32">
        <v>10</v>
      </c>
      <c r="S291" s="32">
        <v>0</v>
      </c>
      <c r="T291" s="32">
        <v>2</v>
      </c>
      <c r="U291" s="32">
        <v>0</v>
      </c>
      <c r="V291" s="32">
        <v>186</v>
      </c>
      <c r="W291" s="32">
        <v>26</v>
      </c>
      <c r="X291" s="32">
        <v>0</v>
      </c>
      <c r="Y291" s="32">
        <v>90</v>
      </c>
      <c r="Z291" s="32">
        <v>42</v>
      </c>
      <c r="AA291" s="32">
        <v>22</v>
      </c>
      <c r="AB291" s="32">
        <v>0.6</v>
      </c>
      <c r="AC291" s="32">
        <v>0</v>
      </c>
      <c r="AD291" s="32">
        <v>0</v>
      </c>
      <c r="AE291" s="32">
        <v>0</v>
      </c>
      <c r="AF291" s="32">
        <v>38</v>
      </c>
      <c r="AG291" s="32">
        <v>0.8</v>
      </c>
      <c r="AH291" s="32">
        <v>0</v>
      </c>
      <c r="AI291" s="32">
        <v>0</v>
      </c>
      <c r="AJ291" s="32">
        <v>0</v>
      </c>
      <c r="AK291" s="32">
        <v>140</v>
      </c>
      <c r="AL291" s="32">
        <v>33</v>
      </c>
      <c r="AM291" s="32">
        <v>0</v>
      </c>
      <c r="AN291" s="32">
        <v>0</v>
      </c>
      <c r="AO291" s="32">
        <v>0</v>
      </c>
      <c r="AP291" s="32">
        <v>57</v>
      </c>
      <c r="AQ291" s="32">
        <v>5.4</v>
      </c>
      <c r="AR291" s="32">
        <v>0</v>
      </c>
      <c r="AS291" s="32">
        <v>0</v>
      </c>
      <c r="AT291" s="32">
        <v>0</v>
      </c>
      <c r="AU291" s="32">
        <v>186</v>
      </c>
      <c r="AV291" s="32">
        <v>16.2</v>
      </c>
      <c r="AW291" s="32">
        <v>0</v>
      </c>
      <c r="AX291" s="32">
        <v>0</v>
      </c>
      <c r="AY291" s="32">
        <v>32</v>
      </c>
      <c r="AZ291" s="32">
        <v>0</v>
      </c>
      <c r="BA291" s="32">
        <v>0</v>
      </c>
      <c r="BB291" s="32">
        <v>0</v>
      </c>
      <c r="BC291" s="32">
        <v>0</v>
      </c>
      <c r="BD291" s="32">
        <v>3</v>
      </c>
      <c r="BE291" s="32">
        <v>9</v>
      </c>
      <c r="BF291" s="32">
        <v>1</v>
      </c>
      <c r="BG291" s="32">
        <v>3</v>
      </c>
      <c r="BH291" s="32">
        <v>2</v>
      </c>
      <c r="BI291" s="32">
        <v>8</v>
      </c>
      <c r="BJ291" s="32">
        <v>0</v>
      </c>
      <c r="BK291" s="32">
        <v>0</v>
      </c>
      <c r="BL291" s="32">
        <v>0</v>
      </c>
      <c r="BM291" s="32">
        <v>0</v>
      </c>
      <c r="BN291" s="32">
        <v>3</v>
      </c>
      <c r="BO291" s="32">
        <v>9</v>
      </c>
      <c r="BP291" s="32">
        <v>1</v>
      </c>
      <c r="BQ291" s="32">
        <v>3</v>
      </c>
      <c r="BR291" s="32">
        <v>2</v>
      </c>
      <c r="BS291" s="32">
        <v>7.8</v>
      </c>
      <c r="CH291" s="38" t="s">
        <v>332</v>
      </c>
      <c r="CI291" s="38" t="s">
        <v>498</v>
      </c>
      <c r="CJ291" s="38"/>
    </row>
    <row r="292" spans="1:88" s="1" customFormat="1" hidden="1">
      <c r="A292" s="41" t="s">
        <v>329</v>
      </c>
      <c r="B292" s="32" t="s">
        <v>93</v>
      </c>
      <c r="C292" s="32" t="s">
        <v>93</v>
      </c>
      <c r="D292" s="32" t="s">
        <v>93</v>
      </c>
      <c r="E292" s="32" t="s">
        <v>93</v>
      </c>
      <c r="F292" s="32" t="s">
        <v>93</v>
      </c>
      <c r="G292" s="32" t="s">
        <v>93</v>
      </c>
      <c r="H292" s="32" t="s">
        <v>93</v>
      </c>
      <c r="I292" s="32" t="s">
        <v>93</v>
      </c>
      <c r="J292" s="32" t="s">
        <v>93</v>
      </c>
      <c r="K292" s="32" t="s">
        <v>93</v>
      </c>
      <c r="L292" s="32" t="s">
        <v>93</v>
      </c>
      <c r="M292" s="32" t="s">
        <v>93</v>
      </c>
      <c r="N292" s="32" t="s">
        <v>93</v>
      </c>
      <c r="O292" s="32" t="s">
        <v>93</v>
      </c>
      <c r="P292" s="32" t="s">
        <v>93</v>
      </c>
      <c r="Q292" s="32" t="s">
        <v>93</v>
      </c>
      <c r="R292" s="32" t="s">
        <v>93</v>
      </c>
      <c r="S292" s="32" t="s">
        <v>93</v>
      </c>
      <c r="T292" s="32" t="s">
        <v>93</v>
      </c>
      <c r="U292" s="32" t="s">
        <v>93</v>
      </c>
      <c r="V292" s="32" t="s">
        <v>93</v>
      </c>
      <c r="W292" s="32" t="s">
        <v>93</v>
      </c>
      <c r="X292" s="32" t="s">
        <v>93</v>
      </c>
      <c r="Y292" s="32" t="s">
        <v>93</v>
      </c>
      <c r="Z292" s="32" t="s">
        <v>93</v>
      </c>
      <c r="AA292" s="32" t="s">
        <v>93</v>
      </c>
      <c r="AB292" s="32" t="s">
        <v>93</v>
      </c>
      <c r="AC292" s="32" t="s">
        <v>93</v>
      </c>
      <c r="AD292" s="32" t="s">
        <v>93</v>
      </c>
      <c r="AE292" s="32" t="s">
        <v>93</v>
      </c>
      <c r="AF292" s="32" t="s">
        <v>93</v>
      </c>
      <c r="AG292" s="32" t="s">
        <v>93</v>
      </c>
      <c r="AH292" s="32" t="s">
        <v>93</v>
      </c>
      <c r="AI292" s="32" t="s">
        <v>93</v>
      </c>
      <c r="AJ292" s="32" t="s">
        <v>93</v>
      </c>
      <c r="AK292" s="32" t="s">
        <v>93</v>
      </c>
      <c r="AL292" s="32" t="s">
        <v>93</v>
      </c>
      <c r="AM292" s="32" t="s">
        <v>93</v>
      </c>
      <c r="AN292" s="32" t="s">
        <v>93</v>
      </c>
      <c r="AO292" s="32" t="s">
        <v>93</v>
      </c>
      <c r="AP292" s="32" t="s">
        <v>93</v>
      </c>
      <c r="AQ292" s="32" t="s">
        <v>93</v>
      </c>
      <c r="AR292" s="32" t="s">
        <v>93</v>
      </c>
      <c r="AS292" s="32" t="s">
        <v>93</v>
      </c>
      <c r="AT292" s="32" t="s">
        <v>93</v>
      </c>
      <c r="AU292" s="32" t="s">
        <v>93</v>
      </c>
      <c r="AV292" s="32" t="s">
        <v>93</v>
      </c>
      <c r="AW292" s="32" t="s">
        <v>93</v>
      </c>
      <c r="AX292" s="32" t="s">
        <v>93</v>
      </c>
      <c r="AY292" s="32" t="s">
        <v>93</v>
      </c>
      <c r="AZ292" s="32" t="s">
        <v>93</v>
      </c>
      <c r="BA292" s="32" t="s">
        <v>93</v>
      </c>
      <c r="BB292" s="32" t="s">
        <v>93</v>
      </c>
      <c r="BC292" s="32" t="s">
        <v>93</v>
      </c>
      <c r="BD292" s="32" t="s">
        <v>93</v>
      </c>
      <c r="BE292" s="32" t="s">
        <v>93</v>
      </c>
      <c r="BF292" s="32" t="s">
        <v>93</v>
      </c>
      <c r="BG292" s="32" t="s">
        <v>93</v>
      </c>
      <c r="BH292" s="32" t="s">
        <v>93</v>
      </c>
      <c r="BI292" s="32" t="s">
        <v>93</v>
      </c>
      <c r="BJ292" s="32" t="s">
        <v>93</v>
      </c>
      <c r="BK292" s="32" t="s">
        <v>93</v>
      </c>
      <c r="BL292" s="32" t="s">
        <v>93</v>
      </c>
      <c r="BM292" s="32" t="s">
        <v>93</v>
      </c>
      <c r="BN292" s="32" t="s">
        <v>93</v>
      </c>
      <c r="BO292" s="32" t="s">
        <v>93</v>
      </c>
      <c r="BP292" s="32" t="s">
        <v>93</v>
      </c>
      <c r="BQ292" s="32" t="s">
        <v>93</v>
      </c>
      <c r="BR292" s="32" t="s">
        <v>93</v>
      </c>
      <c r="BS292" s="32"/>
      <c r="BT292" s="1" t="s">
        <v>94</v>
      </c>
      <c r="CH292" s="38" t="s">
        <v>333</v>
      </c>
      <c r="CI292" s="38" t="s">
        <v>498</v>
      </c>
      <c r="CJ292" s="38">
        <v>243</v>
      </c>
    </row>
    <row r="293" spans="1:88" s="1" customFormat="1" hidden="1">
      <c r="A293" s="41" t="s">
        <v>330</v>
      </c>
      <c r="B293" s="32">
        <v>12</v>
      </c>
      <c r="C293" s="32">
        <v>0</v>
      </c>
      <c r="D293" s="32">
        <v>0</v>
      </c>
      <c r="E293" s="32">
        <v>0</v>
      </c>
      <c r="F293" s="32">
        <v>0</v>
      </c>
      <c r="G293" s="32">
        <v>19</v>
      </c>
      <c r="H293" s="32">
        <v>6</v>
      </c>
      <c r="I293" s="32">
        <v>0</v>
      </c>
      <c r="J293" s="32">
        <v>0</v>
      </c>
      <c r="K293" s="32">
        <v>0</v>
      </c>
      <c r="L293" s="32">
        <v>70</v>
      </c>
      <c r="M293" s="32">
        <v>42</v>
      </c>
      <c r="N293" s="32">
        <v>0</v>
      </c>
      <c r="O293" s="32">
        <v>45</v>
      </c>
      <c r="P293" s="32">
        <v>0</v>
      </c>
      <c r="Q293" s="32">
        <v>22</v>
      </c>
      <c r="R293" s="32">
        <v>2</v>
      </c>
      <c r="S293" s="32">
        <v>0</v>
      </c>
      <c r="T293" s="32">
        <v>0</v>
      </c>
      <c r="U293" s="32">
        <v>0</v>
      </c>
      <c r="V293" s="32">
        <v>114</v>
      </c>
      <c r="W293" s="32">
        <v>73</v>
      </c>
      <c r="X293" s="32">
        <v>0</v>
      </c>
      <c r="Y293" s="32">
        <v>23</v>
      </c>
      <c r="Z293" s="32">
        <v>32</v>
      </c>
      <c r="AA293" s="32">
        <v>12</v>
      </c>
      <c r="AB293" s="32">
        <v>0</v>
      </c>
      <c r="AC293" s="32">
        <v>0</v>
      </c>
      <c r="AD293" s="32">
        <v>0</v>
      </c>
      <c r="AE293" s="32">
        <v>0</v>
      </c>
      <c r="AF293" s="32">
        <v>19</v>
      </c>
      <c r="AG293" s="32">
        <v>4</v>
      </c>
      <c r="AH293" s="32">
        <v>0</v>
      </c>
      <c r="AI293" s="32">
        <v>0</v>
      </c>
      <c r="AJ293" s="32">
        <v>0</v>
      </c>
      <c r="AK293" s="32">
        <v>70</v>
      </c>
      <c r="AL293" s="32">
        <v>25.6</v>
      </c>
      <c r="AM293" s="32">
        <v>0</v>
      </c>
      <c r="AN293" s="32">
        <v>11.5</v>
      </c>
      <c r="AO293" s="32">
        <v>0</v>
      </c>
      <c r="AP293" s="32">
        <v>22</v>
      </c>
      <c r="AQ293" s="32">
        <v>1</v>
      </c>
      <c r="AR293" s="32">
        <v>0</v>
      </c>
      <c r="AS293" s="32">
        <v>0</v>
      </c>
      <c r="AT293" s="32">
        <v>0</v>
      </c>
      <c r="AU293" s="32">
        <v>114</v>
      </c>
      <c r="AV293" s="32">
        <v>33.4</v>
      </c>
      <c r="AW293" s="32">
        <v>0</v>
      </c>
      <c r="AX293" s="32">
        <v>9.8000000000000007</v>
      </c>
      <c r="AY293" s="32">
        <v>15.4</v>
      </c>
      <c r="AZ293" s="32">
        <v>0</v>
      </c>
      <c r="BA293" s="32">
        <v>0</v>
      </c>
      <c r="BB293" s="32">
        <v>0</v>
      </c>
      <c r="BC293" s="32">
        <v>0</v>
      </c>
      <c r="BD293" s="32">
        <v>1</v>
      </c>
      <c r="BE293" s="32">
        <v>5</v>
      </c>
      <c r="BF293" s="32">
        <v>0</v>
      </c>
      <c r="BG293" s="32">
        <v>0</v>
      </c>
      <c r="BH293" s="32">
        <v>0</v>
      </c>
      <c r="BI293" s="32">
        <v>0</v>
      </c>
      <c r="BJ293" s="32">
        <v>0</v>
      </c>
      <c r="BK293" s="32">
        <v>0</v>
      </c>
      <c r="BL293" s="32">
        <v>0</v>
      </c>
      <c r="BM293" s="32">
        <v>0</v>
      </c>
      <c r="BN293" s="32">
        <v>0.7</v>
      </c>
      <c r="BO293" s="32">
        <v>2.5</v>
      </c>
      <c r="BP293" s="32">
        <v>0</v>
      </c>
      <c r="BQ293" s="32">
        <v>0</v>
      </c>
      <c r="BR293" s="32">
        <v>0</v>
      </c>
      <c r="BS293" s="32">
        <v>0</v>
      </c>
      <c r="CH293" s="38" t="s">
        <v>334</v>
      </c>
      <c r="CI293" s="38" t="s">
        <v>498</v>
      </c>
      <c r="CJ293" s="38"/>
    </row>
    <row r="294" spans="1:88" s="1" customFormat="1" hidden="1">
      <c r="A294" s="41" t="s">
        <v>331</v>
      </c>
      <c r="B294" s="32">
        <v>15</v>
      </c>
      <c r="C294" s="32">
        <v>1</v>
      </c>
      <c r="D294" s="32">
        <v>0</v>
      </c>
      <c r="E294" s="32">
        <v>0</v>
      </c>
      <c r="F294" s="32">
        <v>0</v>
      </c>
      <c r="G294" s="32">
        <v>48</v>
      </c>
      <c r="H294" s="32">
        <v>1</v>
      </c>
      <c r="I294" s="32">
        <v>0</v>
      </c>
      <c r="J294" s="32">
        <v>0</v>
      </c>
      <c r="K294" s="32">
        <v>0</v>
      </c>
      <c r="L294" s="32">
        <v>136</v>
      </c>
      <c r="M294" s="32">
        <v>50</v>
      </c>
      <c r="N294" s="32">
        <v>12</v>
      </c>
      <c r="O294" s="32">
        <v>176</v>
      </c>
      <c r="P294" s="32">
        <v>55</v>
      </c>
      <c r="Q294" s="32">
        <v>4</v>
      </c>
      <c r="R294" s="32">
        <v>8</v>
      </c>
      <c r="S294" s="32">
        <v>0</v>
      </c>
      <c r="T294" s="32">
        <v>106</v>
      </c>
      <c r="U294" s="32">
        <v>26</v>
      </c>
      <c r="V294" s="32">
        <v>339</v>
      </c>
      <c r="W294" s="32">
        <v>127</v>
      </c>
      <c r="X294" s="32">
        <v>0</v>
      </c>
      <c r="Y294" s="32">
        <v>197</v>
      </c>
      <c r="Z294" s="32">
        <v>252</v>
      </c>
      <c r="AA294" s="32">
        <v>15</v>
      </c>
      <c r="AB294" s="32">
        <v>0.7</v>
      </c>
      <c r="AC294" s="32">
        <v>0</v>
      </c>
      <c r="AD294" s="32">
        <v>0</v>
      </c>
      <c r="AE294" s="32">
        <v>0</v>
      </c>
      <c r="AF294" s="32">
        <v>48</v>
      </c>
      <c r="AG294" s="32">
        <v>0.9</v>
      </c>
      <c r="AH294" s="32">
        <v>0</v>
      </c>
      <c r="AI294" s="32">
        <v>0</v>
      </c>
      <c r="AJ294" s="32">
        <v>0</v>
      </c>
      <c r="AK294" s="32">
        <v>136</v>
      </c>
      <c r="AL294" s="32">
        <v>87.6</v>
      </c>
      <c r="AM294" s="32">
        <v>12</v>
      </c>
      <c r="AN294" s="32">
        <v>0</v>
      </c>
      <c r="AO294" s="32">
        <v>10.8</v>
      </c>
      <c r="AP294" s="32">
        <v>4</v>
      </c>
      <c r="AQ294" s="32">
        <v>9.1</v>
      </c>
      <c r="AR294" s="32">
        <v>0</v>
      </c>
      <c r="AS294" s="32">
        <v>0</v>
      </c>
      <c r="AT294" s="32">
        <v>1.55</v>
      </c>
      <c r="AU294" s="32">
        <v>338</v>
      </c>
      <c r="AV294" s="32">
        <v>74.16</v>
      </c>
      <c r="AW294" s="32">
        <v>0</v>
      </c>
      <c r="AX294" s="32">
        <v>0</v>
      </c>
      <c r="AY294" s="32">
        <v>117.5</v>
      </c>
      <c r="AZ294" s="32"/>
      <c r="BA294" s="32"/>
      <c r="BB294" s="32"/>
      <c r="BC294" s="32"/>
      <c r="BD294" s="32"/>
      <c r="BE294" s="32"/>
      <c r="BF294" s="32"/>
      <c r="BG294" s="32"/>
      <c r="BH294" s="32"/>
      <c r="BI294" s="32"/>
      <c r="BJ294" s="32"/>
      <c r="BK294" s="32"/>
      <c r="BL294" s="32"/>
      <c r="BM294" s="32"/>
      <c r="BN294" s="32"/>
      <c r="BO294" s="32"/>
      <c r="BP294" s="32"/>
      <c r="BQ294" s="32"/>
      <c r="BR294" s="32"/>
      <c r="BS294" s="32"/>
      <c r="CH294" s="38" t="s">
        <v>335</v>
      </c>
      <c r="CI294" s="38" t="s">
        <v>587</v>
      </c>
      <c r="CJ294" s="38"/>
    </row>
    <row r="295" spans="1:88" s="1" customFormat="1" hidden="1">
      <c r="A295" s="41" t="s">
        <v>332</v>
      </c>
      <c r="B295" s="32">
        <v>28</v>
      </c>
      <c r="C295" s="32">
        <v>0</v>
      </c>
      <c r="D295" s="32">
        <v>0</v>
      </c>
      <c r="E295" s="32">
        <v>0</v>
      </c>
      <c r="F295" s="32">
        <v>0</v>
      </c>
      <c r="G295" s="32">
        <v>33</v>
      </c>
      <c r="H295" s="32">
        <v>2</v>
      </c>
      <c r="I295" s="32">
        <v>0</v>
      </c>
      <c r="J295" s="32">
        <v>0</v>
      </c>
      <c r="K295" s="32">
        <v>0</v>
      </c>
      <c r="L295" s="32">
        <v>55</v>
      </c>
      <c r="M295" s="32">
        <v>57</v>
      </c>
      <c r="N295" s="32">
        <v>0</v>
      </c>
      <c r="O295" s="32">
        <v>123</v>
      </c>
      <c r="P295" s="32">
        <v>5</v>
      </c>
      <c r="Q295" s="32">
        <v>18</v>
      </c>
      <c r="R295" s="32">
        <v>17</v>
      </c>
      <c r="S295" s="32">
        <v>0</v>
      </c>
      <c r="T295" s="32">
        <v>0</v>
      </c>
      <c r="U295" s="32">
        <v>0</v>
      </c>
      <c r="V295" s="32">
        <v>130</v>
      </c>
      <c r="W295" s="32">
        <v>74</v>
      </c>
      <c r="X295" s="32"/>
      <c r="Y295" s="32"/>
      <c r="Z295" s="32">
        <v>9</v>
      </c>
      <c r="AA295" s="32">
        <v>28</v>
      </c>
      <c r="AB295" s="32">
        <v>0</v>
      </c>
      <c r="AC295" s="32">
        <v>0</v>
      </c>
      <c r="AD295" s="32">
        <v>0</v>
      </c>
      <c r="AE295" s="32">
        <v>0</v>
      </c>
      <c r="AF295" s="32">
        <v>32</v>
      </c>
      <c r="AG295" s="32">
        <v>1.4</v>
      </c>
      <c r="AH295" s="32">
        <v>0</v>
      </c>
      <c r="AI295" s="32">
        <v>0</v>
      </c>
      <c r="AJ295" s="32">
        <v>0</v>
      </c>
      <c r="AK295" s="32">
        <v>55</v>
      </c>
      <c r="AL295" s="32">
        <v>35.950000000000003</v>
      </c>
      <c r="AM295" s="32"/>
      <c r="AN295" s="32"/>
      <c r="AO295" s="32">
        <v>5</v>
      </c>
      <c r="AP295" s="32">
        <v>18</v>
      </c>
      <c r="AQ295" s="32">
        <v>9.1999999999999993</v>
      </c>
      <c r="AR295" s="32">
        <v>0</v>
      </c>
      <c r="AS295" s="32">
        <v>0</v>
      </c>
      <c r="AT295" s="32">
        <v>0</v>
      </c>
      <c r="AU295" s="32">
        <v>130</v>
      </c>
      <c r="AV295" s="32">
        <v>45.17</v>
      </c>
      <c r="AW295" s="32">
        <v>0</v>
      </c>
      <c r="AX295" s="32">
        <v>0</v>
      </c>
      <c r="AY295" s="32">
        <v>5.0999999999999996</v>
      </c>
      <c r="AZ295" s="32"/>
      <c r="BA295" s="32"/>
      <c r="BB295" s="32"/>
      <c r="BC295" s="32"/>
      <c r="BD295" s="32"/>
      <c r="BE295" s="32"/>
      <c r="BF295" s="32"/>
      <c r="BG295" s="32"/>
      <c r="BH295" s="32"/>
      <c r="BI295" s="32"/>
      <c r="BJ295" s="32"/>
      <c r="BK295" s="32"/>
      <c r="BL295" s="32"/>
      <c r="BM295" s="32"/>
      <c r="BN295" s="32"/>
      <c r="BO295" s="32"/>
      <c r="BP295" s="32"/>
      <c r="BQ295" s="32"/>
      <c r="BR295" s="32"/>
      <c r="BS295" s="32"/>
      <c r="CH295" s="38" t="s">
        <v>336</v>
      </c>
      <c r="CI295" s="38" t="s">
        <v>498</v>
      </c>
      <c r="CJ295" s="38"/>
    </row>
    <row r="296" spans="1:88" s="1" customFormat="1" hidden="1">
      <c r="A296" s="41" t="s">
        <v>333</v>
      </c>
      <c r="B296" s="32">
        <v>36</v>
      </c>
      <c r="C296" s="32">
        <v>3</v>
      </c>
      <c r="D296" s="32"/>
      <c r="E296" s="32"/>
      <c r="F296" s="32"/>
      <c r="G296" s="32">
        <v>37</v>
      </c>
      <c r="H296" s="32">
        <v>11</v>
      </c>
      <c r="I296" s="32"/>
      <c r="J296" s="32"/>
      <c r="K296" s="32"/>
      <c r="L296" s="32">
        <v>111</v>
      </c>
      <c r="M296" s="32">
        <v>76</v>
      </c>
      <c r="N296" s="32">
        <v>27</v>
      </c>
      <c r="O296" s="32">
        <v>334</v>
      </c>
      <c r="P296" s="32"/>
      <c r="Q296" s="32">
        <v>26</v>
      </c>
      <c r="R296" s="32">
        <v>18</v>
      </c>
      <c r="S296" s="32">
        <v>18</v>
      </c>
      <c r="T296" s="32">
        <v>43</v>
      </c>
      <c r="U296" s="32">
        <v>42</v>
      </c>
      <c r="V296" s="32">
        <v>111</v>
      </c>
      <c r="W296" s="32">
        <v>44</v>
      </c>
      <c r="X296" s="32"/>
      <c r="Y296" s="32">
        <v>99</v>
      </c>
      <c r="Z296" s="32">
        <v>5</v>
      </c>
      <c r="AA296" s="32">
        <v>36</v>
      </c>
      <c r="AB296" s="32">
        <v>2.23</v>
      </c>
      <c r="AC296" s="32"/>
      <c r="AD296" s="32"/>
      <c r="AE296" s="32"/>
      <c r="AF296" s="32">
        <v>37</v>
      </c>
      <c r="AG296" s="32">
        <v>6.51</v>
      </c>
      <c r="AH296" s="32"/>
      <c r="AI296" s="32"/>
      <c r="AJ296" s="32"/>
      <c r="AK296" s="32">
        <v>111</v>
      </c>
      <c r="AL296" s="32">
        <v>46.16</v>
      </c>
      <c r="AM296" s="32">
        <v>1</v>
      </c>
      <c r="AN296" s="32"/>
      <c r="AO296" s="32"/>
      <c r="AP296" s="32">
        <v>26</v>
      </c>
      <c r="AQ296" s="32">
        <v>9.9600000000000009</v>
      </c>
      <c r="AR296" s="32"/>
      <c r="AS296" s="32"/>
      <c r="AT296" s="32">
        <v>22.39</v>
      </c>
      <c r="AU296" s="32">
        <v>111</v>
      </c>
      <c r="AV296" s="32">
        <v>26.64</v>
      </c>
      <c r="AW296" s="32"/>
      <c r="AX296" s="32"/>
      <c r="AY296" s="32">
        <v>4.0199999999999996</v>
      </c>
      <c r="AZ296" s="32"/>
      <c r="BA296" s="32"/>
      <c r="BB296" s="32"/>
      <c r="BC296" s="32"/>
      <c r="BD296" s="32">
        <v>4</v>
      </c>
      <c r="BE296" s="32">
        <v>12</v>
      </c>
      <c r="BF296" s="32"/>
      <c r="BG296" s="32">
        <v>3</v>
      </c>
      <c r="BH296" s="32">
        <v>2</v>
      </c>
      <c r="BI296" s="32">
        <v>2</v>
      </c>
      <c r="BJ296" s="32"/>
      <c r="BK296" s="32"/>
      <c r="BL296" s="32"/>
      <c r="BM296" s="32"/>
      <c r="BN296" s="32">
        <v>4</v>
      </c>
      <c r="BO296" s="32">
        <v>6.5</v>
      </c>
      <c r="BP296" s="32"/>
      <c r="BQ296" s="32"/>
      <c r="BR296" s="32">
        <v>1</v>
      </c>
      <c r="BS296" s="32">
        <v>1</v>
      </c>
      <c r="CH296" s="38" t="s">
        <v>337</v>
      </c>
      <c r="CI296" s="38" t="s">
        <v>498</v>
      </c>
      <c r="CJ296" s="38">
        <v>151</v>
      </c>
    </row>
    <row r="297" spans="1:88" s="1" customFormat="1" hidden="1">
      <c r="A297" s="41" t="s">
        <v>334</v>
      </c>
      <c r="B297" s="32" t="s">
        <v>93</v>
      </c>
      <c r="C297" s="32" t="s">
        <v>93</v>
      </c>
      <c r="D297" s="32" t="s">
        <v>93</v>
      </c>
      <c r="E297" s="32" t="s">
        <v>93</v>
      </c>
      <c r="F297" s="32" t="s">
        <v>93</v>
      </c>
      <c r="G297" s="32" t="s">
        <v>93</v>
      </c>
      <c r="H297" s="32" t="s">
        <v>93</v>
      </c>
      <c r="I297" s="32" t="s">
        <v>93</v>
      </c>
      <c r="J297" s="32" t="s">
        <v>93</v>
      </c>
      <c r="K297" s="32" t="s">
        <v>93</v>
      </c>
      <c r="L297" s="32" t="s">
        <v>93</v>
      </c>
      <c r="M297" s="32" t="s">
        <v>93</v>
      </c>
      <c r="N297" s="32" t="s">
        <v>93</v>
      </c>
      <c r="O297" s="32" t="s">
        <v>93</v>
      </c>
      <c r="P297" s="32" t="s">
        <v>93</v>
      </c>
      <c r="Q297" s="32" t="s">
        <v>93</v>
      </c>
      <c r="R297" s="32" t="s">
        <v>93</v>
      </c>
      <c r="S297" s="32" t="s">
        <v>93</v>
      </c>
      <c r="T297" s="32" t="s">
        <v>93</v>
      </c>
      <c r="U297" s="32" t="s">
        <v>93</v>
      </c>
      <c r="V297" s="32" t="s">
        <v>93</v>
      </c>
      <c r="W297" s="32" t="s">
        <v>93</v>
      </c>
      <c r="X297" s="32" t="s">
        <v>93</v>
      </c>
      <c r="Y297" s="32" t="s">
        <v>93</v>
      </c>
      <c r="Z297" s="32" t="s">
        <v>93</v>
      </c>
      <c r="AA297" s="32" t="s">
        <v>93</v>
      </c>
      <c r="AB297" s="32" t="s">
        <v>93</v>
      </c>
      <c r="AC297" s="32" t="s">
        <v>93</v>
      </c>
      <c r="AD297" s="32" t="s">
        <v>93</v>
      </c>
      <c r="AE297" s="32" t="s">
        <v>93</v>
      </c>
      <c r="AF297" s="32" t="s">
        <v>93</v>
      </c>
      <c r="AG297" s="32" t="s">
        <v>93</v>
      </c>
      <c r="AH297" s="32" t="s">
        <v>93</v>
      </c>
      <c r="AI297" s="32" t="s">
        <v>93</v>
      </c>
      <c r="AJ297" s="32" t="s">
        <v>93</v>
      </c>
      <c r="AK297" s="32" t="s">
        <v>93</v>
      </c>
      <c r="AL297" s="32" t="s">
        <v>93</v>
      </c>
      <c r="AM297" s="32" t="s">
        <v>93</v>
      </c>
      <c r="AN297" s="32" t="s">
        <v>93</v>
      </c>
      <c r="AO297" s="32" t="s">
        <v>93</v>
      </c>
      <c r="AP297" s="32" t="s">
        <v>93</v>
      </c>
      <c r="AQ297" s="32" t="s">
        <v>93</v>
      </c>
      <c r="AR297" s="32" t="s">
        <v>93</v>
      </c>
      <c r="AS297" s="32" t="s">
        <v>93</v>
      </c>
      <c r="AT297" s="32" t="s">
        <v>93</v>
      </c>
      <c r="AU297" s="32" t="s">
        <v>93</v>
      </c>
      <c r="AV297" s="32" t="s">
        <v>93</v>
      </c>
      <c r="AW297" s="32" t="s">
        <v>93</v>
      </c>
      <c r="AX297" s="32" t="s">
        <v>93</v>
      </c>
      <c r="AY297" s="32" t="s">
        <v>93</v>
      </c>
      <c r="AZ297" s="32" t="s">
        <v>93</v>
      </c>
      <c r="BA297" s="32" t="s">
        <v>93</v>
      </c>
      <c r="BB297" s="32" t="s">
        <v>93</v>
      </c>
      <c r="BC297" s="32" t="s">
        <v>93</v>
      </c>
      <c r="BD297" s="32" t="s">
        <v>93</v>
      </c>
      <c r="BE297" s="32" t="s">
        <v>93</v>
      </c>
      <c r="BF297" s="32" t="s">
        <v>93</v>
      </c>
      <c r="BG297" s="32" t="s">
        <v>93</v>
      </c>
      <c r="BH297" s="32" t="s">
        <v>93</v>
      </c>
      <c r="BI297" s="32" t="s">
        <v>93</v>
      </c>
      <c r="BJ297" s="32" t="s">
        <v>93</v>
      </c>
      <c r="BK297" s="32" t="s">
        <v>93</v>
      </c>
      <c r="BL297" s="32" t="s">
        <v>93</v>
      </c>
      <c r="BM297" s="32" t="s">
        <v>93</v>
      </c>
      <c r="BN297" s="32" t="s">
        <v>93</v>
      </c>
      <c r="BO297" s="32" t="s">
        <v>93</v>
      </c>
      <c r="BP297" s="32" t="s">
        <v>93</v>
      </c>
      <c r="BQ297" s="32" t="s">
        <v>93</v>
      </c>
      <c r="BR297" s="32" t="s">
        <v>93</v>
      </c>
      <c r="BS297" s="32"/>
      <c r="BT297" s="1" t="s">
        <v>94</v>
      </c>
      <c r="CH297" s="38" t="s">
        <v>339</v>
      </c>
      <c r="CI297" s="38" t="s">
        <v>583</v>
      </c>
      <c r="CJ297" s="38"/>
    </row>
    <row r="298" spans="1:88" s="1" customFormat="1" hidden="1">
      <c r="A298" s="41" t="s">
        <v>335</v>
      </c>
      <c r="B298" s="32" t="s">
        <v>93</v>
      </c>
      <c r="C298" s="32" t="s">
        <v>93</v>
      </c>
      <c r="D298" s="32" t="s">
        <v>93</v>
      </c>
      <c r="E298" s="32" t="s">
        <v>93</v>
      </c>
      <c r="F298" s="32" t="s">
        <v>93</v>
      </c>
      <c r="G298" s="32" t="s">
        <v>93</v>
      </c>
      <c r="H298" s="32" t="s">
        <v>93</v>
      </c>
      <c r="I298" s="32" t="s">
        <v>93</v>
      </c>
      <c r="J298" s="32" t="s">
        <v>93</v>
      </c>
      <c r="K298" s="32" t="s">
        <v>93</v>
      </c>
      <c r="L298" s="32" t="s">
        <v>93</v>
      </c>
      <c r="M298" s="32" t="s">
        <v>93</v>
      </c>
      <c r="N298" s="32" t="s">
        <v>93</v>
      </c>
      <c r="O298" s="32" t="s">
        <v>93</v>
      </c>
      <c r="P298" s="32" t="s">
        <v>93</v>
      </c>
      <c r="Q298" s="32" t="s">
        <v>93</v>
      </c>
      <c r="R298" s="32" t="s">
        <v>93</v>
      </c>
      <c r="S298" s="32" t="s">
        <v>93</v>
      </c>
      <c r="T298" s="32" t="s">
        <v>93</v>
      </c>
      <c r="U298" s="32" t="s">
        <v>93</v>
      </c>
      <c r="V298" s="32" t="s">
        <v>93</v>
      </c>
      <c r="W298" s="32" t="s">
        <v>93</v>
      </c>
      <c r="X298" s="32" t="s">
        <v>93</v>
      </c>
      <c r="Y298" s="32" t="s">
        <v>93</v>
      </c>
      <c r="Z298" s="32" t="s">
        <v>93</v>
      </c>
      <c r="AA298" s="32" t="s">
        <v>93</v>
      </c>
      <c r="AB298" s="32" t="s">
        <v>93</v>
      </c>
      <c r="AC298" s="32" t="s">
        <v>93</v>
      </c>
      <c r="AD298" s="32" t="s">
        <v>93</v>
      </c>
      <c r="AE298" s="32" t="s">
        <v>93</v>
      </c>
      <c r="AF298" s="32" t="s">
        <v>93</v>
      </c>
      <c r="AG298" s="32" t="s">
        <v>93</v>
      </c>
      <c r="AH298" s="32" t="s">
        <v>93</v>
      </c>
      <c r="AI298" s="32" t="s">
        <v>93</v>
      </c>
      <c r="AJ298" s="32" t="s">
        <v>93</v>
      </c>
      <c r="AK298" s="32" t="s">
        <v>93</v>
      </c>
      <c r="AL298" s="32" t="s">
        <v>93</v>
      </c>
      <c r="AM298" s="32" t="s">
        <v>93</v>
      </c>
      <c r="AN298" s="32" t="s">
        <v>93</v>
      </c>
      <c r="AO298" s="32" t="s">
        <v>93</v>
      </c>
      <c r="AP298" s="32" t="s">
        <v>93</v>
      </c>
      <c r="AQ298" s="32" t="s">
        <v>93</v>
      </c>
      <c r="AR298" s="32" t="s">
        <v>93</v>
      </c>
      <c r="AS298" s="32" t="s">
        <v>93</v>
      </c>
      <c r="AT298" s="32" t="s">
        <v>93</v>
      </c>
      <c r="AU298" s="32" t="s">
        <v>93</v>
      </c>
      <c r="AV298" s="32" t="s">
        <v>93</v>
      </c>
      <c r="AW298" s="32" t="s">
        <v>93</v>
      </c>
      <c r="AX298" s="32" t="s">
        <v>93</v>
      </c>
      <c r="AY298" s="32" t="s">
        <v>93</v>
      </c>
      <c r="AZ298" s="32" t="s">
        <v>93</v>
      </c>
      <c r="BA298" s="32" t="s">
        <v>93</v>
      </c>
      <c r="BB298" s="32" t="s">
        <v>93</v>
      </c>
      <c r="BC298" s="32" t="s">
        <v>93</v>
      </c>
      <c r="BD298" s="32" t="s">
        <v>93</v>
      </c>
      <c r="BE298" s="32" t="s">
        <v>93</v>
      </c>
      <c r="BF298" s="32" t="s">
        <v>93</v>
      </c>
      <c r="BG298" s="32" t="s">
        <v>93</v>
      </c>
      <c r="BH298" s="32" t="s">
        <v>93</v>
      </c>
      <c r="BI298" s="32" t="s">
        <v>93</v>
      </c>
      <c r="BJ298" s="32" t="s">
        <v>93</v>
      </c>
      <c r="BK298" s="32" t="s">
        <v>93</v>
      </c>
      <c r="BL298" s="32" t="s">
        <v>93</v>
      </c>
      <c r="BM298" s="32" t="s">
        <v>93</v>
      </c>
      <c r="BN298" s="32" t="s">
        <v>93</v>
      </c>
      <c r="BO298" s="32" t="s">
        <v>93</v>
      </c>
      <c r="BP298" s="32" t="s">
        <v>93</v>
      </c>
      <c r="BQ298" s="32" t="s">
        <v>93</v>
      </c>
      <c r="BR298" s="32" t="s">
        <v>93</v>
      </c>
      <c r="BS298" s="32"/>
      <c r="BT298" s="1" t="s">
        <v>94</v>
      </c>
      <c r="CH298" s="38" t="s">
        <v>340</v>
      </c>
      <c r="CI298" s="38" t="s">
        <v>498</v>
      </c>
      <c r="CJ298" s="38"/>
    </row>
    <row r="299" spans="1:88" s="1" customFormat="1" hidden="1">
      <c r="A299" s="41" t="s">
        <v>336</v>
      </c>
      <c r="B299" s="32">
        <v>32</v>
      </c>
      <c r="C299" s="32">
        <v>0</v>
      </c>
      <c r="D299" s="32">
        <v>0</v>
      </c>
      <c r="E299" s="32">
        <v>0</v>
      </c>
      <c r="F299" s="32">
        <v>1</v>
      </c>
      <c r="G299" s="32">
        <v>15</v>
      </c>
      <c r="H299" s="32">
        <v>3</v>
      </c>
      <c r="I299" s="32">
        <v>0</v>
      </c>
      <c r="J299" s="32">
        <v>0</v>
      </c>
      <c r="K299" s="32">
        <v>0</v>
      </c>
      <c r="L299" s="32">
        <v>80</v>
      </c>
      <c r="M299" s="32">
        <v>70</v>
      </c>
      <c r="N299" s="32">
        <v>0</v>
      </c>
      <c r="O299" s="32">
        <v>146</v>
      </c>
      <c r="P299" s="32">
        <v>1</v>
      </c>
      <c r="Q299" s="32">
        <v>72</v>
      </c>
      <c r="R299" s="32">
        <v>34</v>
      </c>
      <c r="S299" s="32">
        <v>0</v>
      </c>
      <c r="T299" s="32">
        <v>85</v>
      </c>
      <c r="U299" s="32">
        <v>58</v>
      </c>
      <c r="V299" s="32">
        <v>86</v>
      </c>
      <c r="W299" s="32">
        <v>39</v>
      </c>
      <c r="X299" s="32">
        <v>0</v>
      </c>
      <c r="Y299" s="32">
        <v>107</v>
      </c>
      <c r="Z299" s="32">
        <v>39</v>
      </c>
      <c r="AA299" s="32">
        <v>32</v>
      </c>
      <c r="AB299" s="32">
        <v>0</v>
      </c>
      <c r="AC299" s="32">
        <v>0</v>
      </c>
      <c r="AD299" s="32">
        <v>0</v>
      </c>
      <c r="AE299" s="32">
        <v>0.4</v>
      </c>
      <c r="AF299" s="32">
        <v>15</v>
      </c>
      <c r="AG299" s="32">
        <v>1.6</v>
      </c>
      <c r="AH299" s="32">
        <v>0</v>
      </c>
      <c r="AI299" s="32">
        <v>0</v>
      </c>
      <c r="AJ299" s="32">
        <v>0</v>
      </c>
      <c r="AK299" s="32">
        <v>80</v>
      </c>
      <c r="AL299" s="32">
        <v>43.15</v>
      </c>
      <c r="AM299" s="32">
        <v>0</v>
      </c>
      <c r="AN299" s="32">
        <v>0</v>
      </c>
      <c r="AO299" s="32">
        <v>1</v>
      </c>
      <c r="AP299" s="32">
        <v>72</v>
      </c>
      <c r="AQ299" s="32">
        <v>20.7</v>
      </c>
      <c r="AR299" s="32">
        <v>0</v>
      </c>
      <c r="AS299" s="32">
        <v>0</v>
      </c>
      <c r="AT299" s="32">
        <v>38.5</v>
      </c>
      <c r="AU299" s="32">
        <v>86</v>
      </c>
      <c r="AV299" s="32">
        <v>24.1</v>
      </c>
      <c r="AW299" s="32">
        <v>0</v>
      </c>
      <c r="AX299" s="32">
        <v>0</v>
      </c>
      <c r="AY299" s="32">
        <v>23.1</v>
      </c>
      <c r="AZ299" s="32">
        <v>0</v>
      </c>
      <c r="BA299" s="32">
        <v>0</v>
      </c>
      <c r="BB299" s="32">
        <v>0</v>
      </c>
      <c r="BC299" s="32">
        <v>0</v>
      </c>
      <c r="BD299" s="32">
        <v>2</v>
      </c>
      <c r="BE299" s="32">
        <v>19</v>
      </c>
      <c r="BF299" s="32">
        <v>0</v>
      </c>
      <c r="BG299" s="32">
        <v>0</v>
      </c>
      <c r="BH299" s="32">
        <v>1</v>
      </c>
      <c r="BI299" s="32">
        <v>27</v>
      </c>
      <c r="BJ299" s="32">
        <v>0</v>
      </c>
      <c r="BK299" s="32">
        <v>0</v>
      </c>
      <c r="BL299" s="32">
        <v>0</v>
      </c>
      <c r="BM299" s="32">
        <v>0</v>
      </c>
      <c r="BN299" s="32">
        <v>1.1000000000000001</v>
      </c>
      <c r="BO299" s="32">
        <v>2.48</v>
      </c>
      <c r="BP299" s="32">
        <v>0</v>
      </c>
      <c r="BQ299" s="32">
        <v>0</v>
      </c>
      <c r="BR299" s="32">
        <v>0.8</v>
      </c>
      <c r="BS299" s="32">
        <v>3.29</v>
      </c>
      <c r="CH299" s="38" t="s">
        <v>341</v>
      </c>
      <c r="CI299" s="38" t="s">
        <v>588</v>
      </c>
      <c r="CJ299" s="28">
        <v>82</v>
      </c>
    </row>
    <row r="300" spans="1:88" s="1" customFormat="1" hidden="1">
      <c r="A300" s="41" t="s">
        <v>337</v>
      </c>
      <c r="B300" s="32">
        <v>7</v>
      </c>
      <c r="C300" s="32">
        <v>0</v>
      </c>
      <c r="D300" s="32">
        <v>0</v>
      </c>
      <c r="E300" s="32">
        <v>0</v>
      </c>
      <c r="F300" s="32">
        <v>0</v>
      </c>
      <c r="G300" s="32">
        <v>0</v>
      </c>
      <c r="H300" s="32">
        <v>0</v>
      </c>
      <c r="I300" s="32">
        <v>0</v>
      </c>
      <c r="J300" s="32">
        <v>0</v>
      </c>
      <c r="K300" s="32">
        <v>0</v>
      </c>
      <c r="L300" s="32">
        <v>107</v>
      </c>
      <c r="M300" s="32">
        <v>66</v>
      </c>
      <c r="N300" s="32">
        <v>0</v>
      </c>
      <c r="O300" s="32">
        <v>122</v>
      </c>
      <c r="P300" s="32">
        <v>0</v>
      </c>
      <c r="Q300" s="32">
        <v>31</v>
      </c>
      <c r="R300" s="32">
        <v>0</v>
      </c>
      <c r="S300" s="32">
        <v>0</v>
      </c>
      <c r="T300" s="32">
        <v>0</v>
      </c>
      <c r="U300" s="32">
        <v>0</v>
      </c>
      <c r="V300" s="32">
        <v>129</v>
      </c>
      <c r="W300" s="32">
        <v>32</v>
      </c>
      <c r="X300" s="32">
        <v>0</v>
      </c>
      <c r="Y300" s="32">
        <v>162</v>
      </c>
      <c r="Z300" s="32">
        <v>16</v>
      </c>
      <c r="AA300" s="32">
        <v>7</v>
      </c>
      <c r="AB300" s="32">
        <v>0</v>
      </c>
      <c r="AC300" s="32">
        <v>0</v>
      </c>
      <c r="AD300" s="32">
        <v>0</v>
      </c>
      <c r="AE300" s="32">
        <v>0</v>
      </c>
      <c r="AF300" s="32">
        <v>0</v>
      </c>
      <c r="AG300" s="32">
        <v>0</v>
      </c>
      <c r="AH300" s="32">
        <v>0</v>
      </c>
      <c r="AI300" s="32">
        <v>0</v>
      </c>
      <c r="AJ300" s="32">
        <v>0</v>
      </c>
      <c r="AK300" s="32">
        <v>107</v>
      </c>
      <c r="AL300" s="32">
        <v>40.54</v>
      </c>
      <c r="AM300" s="32">
        <v>0</v>
      </c>
      <c r="AN300" s="32">
        <v>0</v>
      </c>
      <c r="AO300" s="32">
        <v>0</v>
      </c>
      <c r="AP300" s="32">
        <v>31</v>
      </c>
      <c r="AQ300" s="32">
        <v>0</v>
      </c>
      <c r="AR300" s="32">
        <v>0</v>
      </c>
      <c r="AS300" s="32">
        <v>0</v>
      </c>
      <c r="AT300" s="32">
        <v>0</v>
      </c>
      <c r="AU300" s="32">
        <v>129</v>
      </c>
      <c r="AV300" s="32">
        <v>23.8</v>
      </c>
      <c r="AW300" s="32">
        <v>0</v>
      </c>
      <c r="AX300" s="32">
        <v>0</v>
      </c>
      <c r="AY300" s="32" t="s">
        <v>338</v>
      </c>
      <c r="AZ300" s="32">
        <v>0</v>
      </c>
      <c r="BA300" s="32">
        <v>0</v>
      </c>
      <c r="BB300" s="32">
        <v>0</v>
      </c>
      <c r="BC300" s="32">
        <v>0</v>
      </c>
      <c r="BD300" s="32">
        <v>36</v>
      </c>
      <c r="BE300" s="32">
        <v>24</v>
      </c>
      <c r="BF300" s="32">
        <v>0</v>
      </c>
      <c r="BG300" s="32">
        <v>0</v>
      </c>
      <c r="BH300" s="32">
        <v>36</v>
      </c>
      <c r="BI300" s="32">
        <v>22</v>
      </c>
      <c r="BJ300" s="32">
        <v>0</v>
      </c>
      <c r="BK300" s="32">
        <v>0</v>
      </c>
      <c r="BL300" s="32">
        <v>0</v>
      </c>
      <c r="BM300" s="32">
        <v>0</v>
      </c>
      <c r="BN300" s="32">
        <v>0</v>
      </c>
      <c r="BO300" s="32">
        <v>0</v>
      </c>
      <c r="BP300" s="32">
        <v>0</v>
      </c>
      <c r="BQ300" s="32">
        <v>0</v>
      </c>
      <c r="BR300" s="32">
        <v>0</v>
      </c>
      <c r="BS300" s="32">
        <v>0</v>
      </c>
      <c r="CH300" s="38" t="s">
        <v>342</v>
      </c>
      <c r="CI300" s="38" t="s">
        <v>589</v>
      </c>
      <c r="CJ300" s="28">
        <v>23</v>
      </c>
    </row>
    <row r="301" spans="1:88" s="1" customFormat="1" hidden="1">
      <c r="A301" s="41" t="s">
        <v>339</v>
      </c>
      <c r="B301" s="32">
        <v>47</v>
      </c>
      <c r="C301" s="32">
        <v>8</v>
      </c>
      <c r="D301" s="32">
        <v>0</v>
      </c>
      <c r="E301" s="32">
        <v>0</v>
      </c>
      <c r="F301" s="32">
        <v>0</v>
      </c>
      <c r="G301" s="32">
        <v>76</v>
      </c>
      <c r="H301" s="32">
        <v>13</v>
      </c>
      <c r="I301" s="32">
        <v>0</v>
      </c>
      <c r="J301" s="32">
        <v>0</v>
      </c>
      <c r="K301" s="32">
        <v>0</v>
      </c>
      <c r="L301" s="32">
        <v>148</v>
      </c>
      <c r="M301" s="32">
        <v>118</v>
      </c>
      <c r="N301" s="32">
        <v>0</v>
      </c>
      <c r="O301" s="32">
        <v>0</v>
      </c>
      <c r="P301" s="32">
        <v>1</v>
      </c>
      <c r="Q301" s="32">
        <v>33</v>
      </c>
      <c r="R301" s="32">
        <v>35</v>
      </c>
      <c r="S301" s="32">
        <v>0</v>
      </c>
      <c r="T301" s="32">
        <v>0</v>
      </c>
      <c r="U301" s="32">
        <v>1</v>
      </c>
      <c r="V301" s="32">
        <v>162</v>
      </c>
      <c r="W301" s="32">
        <v>53</v>
      </c>
      <c r="X301" s="32">
        <v>0</v>
      </c>
      <c r="Y301" s="32">
        <v>0</v>
      </c>
      <c r="Z301" s="32">
        <v>18</v>
      </c>
      <c r="AA301" s="32">
        <v>47</v>
      </c>
      <c r="AB301" s="32">
        <v>5.7</v>
      </c>
      <c r="AC301" s="32">
        <v>0</v>
      </c>
      <c r="AD301" s="32">
        <v>0</v>
      </c>
      <c r="AE301" s="32">
        <v>0</v>
      </c>
      <c r="AF301" s="32">
        <v>75.900000000000006</v>
      </c>
      <c r="AG301" s="32">
        <v>7.7</v>
      </c>
      <c r="AH301" s="32">
        <v>0</v>
      </c>
      <c r="AI301" s="32">
        <v>0</v>
      </c>
      <c r="AJ301" s="32">
        <v>0</v>
      </c>
      <c r="AK301" s="32">
        <v>147.30000000000001</v>
      </c>
      <c r="AL301" s="32">
        <v>65.5</v>
      </c>
      <c r="AM301" s="32">
        <v>0</v>
      </c>
      <c r="AN301" s="32">
        <v>0</v>
      </c>
      <c r="AO301" s="32">
        <v>15.1</v>
      </c>
      <c r="AP301" s="32">
        <v>34</v>
      </c>
      <c r="AQ301" s="32">
        <v>22.2</v>
      </c>
      <c r="AR301" s="32">
        <v>0</v>
      </c>
      <c r="AS301" s="32">
        <v>0</v>
      </c>
      <c r="AT301" s="32">
        <v>0.6</v>
      </c>
      <c r="AU301" s="32">
        <v>163</v>
      </c>
      <c r="AV301" s="32">
        <v>29.8</v>
      </c>
      <c r="AW301" s="32">
        <v>0</v>
      </c>
      <c r="AX301" s="32">
        <v>0</v>
      </c>
      <c r="AY301" s="32">
        <v>53.7</v>
      </c>
      <c r="AZ301" s="32">
        <v>0</v>
      </c>
      <c r="BA301" s="32">
        <v>0</v>
      </c>
      <c r="BB301" s="32">
        <v>0</v>
      </c>
      <c r="BC301" s="32">
        <v>0</v>
      </c>
      <c r="BD301" s="32">
        <v>69</v>
      </c>
      <c r="BE301" s="32">
        <v>78</v>
      </c>
      <c r="BF301" s="32">
        <v>107</v>
      </c>
      <c r="BG301" s="32">
        <v>120</v>
      </c>
      <c r="BH301" s="32">
        <v>79</v>
      </c>
      <c r="BI301" s="32">
        <v>82</v>
      </c>
      <c r="BJ301" s="32">
        <v>0</v>
      </c>
      <c r="BK301" s="32">
        <v>0</v>
      </c>
      <c r="BL301" s="32">
        <v>0</v>
      </c>
      <c r="BM301" s="32">
        <v>0</v>
      </c>
      <c r="BN301" s="32">
        <v>30</v>
      </c>
      <c r="BO301" s="32">
        <v>35</v>
      </c>
      <c r="BP301" s="32">
        <v>85</v>
      </c>
      <c r="BQ301" s="32">
        <v>90</v>
      </c>
      <c r="BR301" s="32">
        <v>45</v>
      </c>
      <c r="BS301" s="32">
        <v>50</v>
      </c>
      <c r="CH301" s="38" t="s">
        <v>343</v>
      </c>
      <c r="CI301" s="38" t="s">
        <v>590</v>
      </c>
      <c r="CJ301" s="28">
        <v>46</v>
      </c>
    </row>
    <row r="302" spans="1:88" s="1" customFormat="1" hidden="1">
      <c r="A302" s="41" t="s">
        <v>340</v>
      </c>
      <c r="B302" s="32">
        <v>8</v>
      </c>
      <c r="C302" s="32">
        <v>0</v>
      </c>
      <c r="D302" s="32">
        <v>0</v>
      </c>
      <c r="E302" s="32">
        <v>0</v>
      </c>
      <c r="F302" s="32">
        <v>0</v>
      </c>
      <c r="G302" s="32">
        <v>12</v>
      </c>
      <c r="H302" s="32">
        <v>0</v>
      </c>
      <c r="I302" s="32">
        <v>0</v>
      </c>
      <c r="J302" s="32">
        <v>0</v>
      </c>
      <c r="K302" s="32">
        <v>0</v>
      </c>
      <c r="L302" s="32">
        <v>44</v>
      </c>
      <c r="M302" s="32">
        <v>56</v>
      </c>
      <c r="N302" s="32">
        <v>0</v>
      </c>
      <c r="O302" s="32">
        <v>25</v>
      </c>
      <c r="P302" s="32">
        <v>0</v>
      </c>
      <c r="Q302" s="32">
        <v>3</v>
      </c>
      <c r="R302" s="32">
        <v>1</v>
      </c>
      <c r="S302" s="32">
        <v>0</v>
      </c>
      <c r="T302" s="32">
        <v>46</v>
      </c>
      <c r="U302" s="32">
        <v>0</v>
      </c>
      <c r="V302" s="32">
        <v>131</v>
      </c>
      <c r="W302" s="32">
        <v>36</v>
      </c>
      <c r="X302" s="32">
        <v>0</v>
      </c>
      <c r="Y302" s="32">
        <v>62</v>
      </c>
      <c r="Z302" s="32">
        <v>55</v>
      </c>
      <c r="AA302" s="32">
        <v>8</v>
      </c>
      <c r="AB302" s="32">
        <v>0</v>
      </c>
      <c r="AC302" s="32">
        <v>0</v>
      </c>
      <c r="AD302" s="32">
        <v>0</v>
      </c>
      <c r="AE302" s="32">
        <v>0</v>
      </c>
      <c r="AF302" s="32">
        <v>12</v>
      </c>
      <c r="AG302" s="32">
        <v>0</v>
      </c>
      <c r="AH302" s="32">
        <v>0</v>
      </c>
      <c r="AI302" s="32">
        <v>0</v>
      </c>
      <c r="AJ302" s="32">
        <v>0</v>
      </c>
      <c r="AK302" s="32">
        <v>44</v>
      </c>
      <c r="AL302" s="32">
        <v>32.96</v>
      </c>
      <c r="AM302" s="32">
        <v>0</v>
      </c>
      <c r="AN302" s="32">
        <v>10.3</v>
      </c>
      <c r="AO302" s="32">
        <v>0</v>
      </c>
      <c r="AP302" s="32">
        <v>3</v>
      </c>
      <c r="AQ302" s="32">
        <v>0.5</v>
      </c>
      <c r="AR302" s="32">
        <v>0</v>
      </c>
      <c r="AS302" s="32">
        <v>4.5</v>
      </c>
      <c r="AT302" s="32">
        <v>0</v>
      </c>
      <c r="AU302" s="32">
        <v>131</v>
      </c>
      <c r="AV302" s="32">
        <v>18.22</v>
      </c>
      <c r="AW302" s="32">
        <v>0</v>
      </c>
      <c r="AX302" s="32">
        <v>11.17</v>
      </c>
      <c r="AY302" s="32">
        <v>32.25</v>
      </c>
      <c r="AZ302" s="32">
        <v>1</v>
      </c>
      <c r="BA302" s="32">
        <v>3</v>
      </c>
      <c r="BB302" s="32">
        <v>0</v>
      </c>
      <c r="BC302" s="32">
        <v>0</v>
      </c>
      <c r="BD302" s="32">
        <v>2</v>
      </c>
      <c r="BE302" s="32">
        <v>3</v>
      </c>
      <c r="BF302" s="32">
        <v>2</v>
      </c>
      <c r="BG302" s="32">
        <v>2</v>
      </c>
      <c r="BH302" s="32">
        <v>0</v>
      </c>
      <c r="BI302" s="32">
        <v>1</v>
      </c>
      <c r="BJ302" s="32">
        <v>0.4</v>
      </c>
      <c r="BK302" s="32">
        <v>1</v>
      </c>
      <c r="BL302" s="32">
        <v>0</v>
      </c>
      <c r="BM302" s="32">
        <v>0</v>
      </c>
      <c r="BN302" s="32">
        <v>2</v>
      </c>
      <c r="BO302" s="32">
        <v>2.2000000000000002</v>
      </c>
      <c r="BP302" s="32">
        <v>1.2</v>
      </c>
      <c r="BQ302" s="32">
        <v>1.2</v>
      </c>
      <c r="BR302" s="32">
        <v>0</v>
      </c>
      <c r="BS302" s="32">
        <v>0.5</v>
      </c>
      <c r="CH302" s="38" t="s">
        <v>344</v>
      </c>
      <c r="CI302" s="38" t="s">
        <v>498</v>
      </c>
      <c r="CJ302" s="38"/>
    </row>
    <row r="303" spans="1:88" s="1" customFormat="1" hidden="1">
      <c r="A303" s="41" t="s">
        <v>341</v>
      </c>
      <c r="B303" s="32">
        <v>26</v>
      </c>
      <c r="C303" s="32">
        <v>4</v>
      </c>
      <c r="D303" s="32"/>
      <c r="E303" s="32"/>
      <c r="F303" s="32"/>
      <c r="G303" s="32">
        <v>49</v>
      </c>
      <c r="H303" s="32">
        <v>21</v>
      </c>
      <c r="I303" s="32"/>
      <c r="J303" s="32"/>
      <c r="K303" s="32"/>
      <c r="L303" s="32">
        <v>87</v>
      </c>
      <c r="M303" s="32">
        <v>45</v>
      </c>
      <c r="N303" s="32"/>
      <c r="O303" s="32">
        <v>12</v>
      </c>
      <c r="P303" s="32"/>
      <c r="Q303" s="32">
        <v>13</v>
      </c>
      <c r="R303" s="32">
        <v>5</v>
      </c>
      <c r="S303" s="32"/>
      <c r="T303" s="32">
        <v>2</v>
      </c>
      <c r="U303" s="32"/>
      <c r="V303" s="32">
        <v>102</v>
      </c>
      <c r="W303" s="32">
        <v>26</v>
      </c>
      <c r="X303" s="32"/>
      <c r="Y303" s="32">
        <v>24</v>
      </c>
      <c r="Z303" s="32">
        <v>77</v>
      </c>
      <c r="AA303" s="32">
        <v>26</v>
      </c>
      <c r="AB303" s="32">
        <v>2.7269999999999999</v>
      </c>
      <c r="AC303" s="32"/>
      <c r="AD303" s="32"/>
      <c r="AE303" s="32"/>
      <c r="AF303" s="32">
        <v>49</v>
      </c>
      <c r="AG303" s="32">
        <v>12.555999999999999</v>
      </c>
      <c r="AH303" s="32"/>
      <c r="AI303" s="32"/>
      <c r="AJ303" s="32"/>
      <c r="AK303" s="32">
        <v>87</v>
      </c>
      <c r="AL303" s="32">
        <v>25.0488</v>
      </c>
      <c r="AM303" s="32"/>
      <c r="AN303" s="32"/>
      <c r="AO303" s="32"/>
      <c r="AP303" s="32">
        <v>13</v>
      </c>
      <c r="AQ303" s="32">
        <v>3.3595000000000002</v>
      </c>
      <c r="AR303" s="32"/>
      <c r="AS303" s="32"/>
      <c r="AT303" s="32"/>
      <c r="AU303" s="32">
        <v>102</v>
      </c>
      <c r="AV303" s="32">
        <v>15.4221</v>
      </c>
      <c r="AW303" s="32"/>
      <c r="AX303" s="32"/>
      <c r="AY303" s="32">
        <v>52.111699999999999</v>
      </c>
      <c r="AZ303" s="32">
        <v>6</v>
      </c>
      <c r="BA303" s="32"/>
      <c r="BB303" s="32">
        <v>0</v>
      </c>
      <c r="BC303" s="32"/>
      <c r="BD303" s="32">
        <v>27</v>
      </c>
      <c r="BE303" s="32"/>
      <c r="BF303" s="32">
        <v>27</v>
      </c>
      <c r="BG303" s="32"/>
      <c r="BH303" s="32">
        <v>3</v>
      </c>
      <c r="BI303" s="32"/>
      <c r="BJ303" s="32"/>
      <c r="BK303" s="32"/>
      <c r="BL303" s="32"/>
      <c r="BM303" s="32"/>
      <c r="BN303" s="32"/>
      <c r="BO303" s="32"/>
      <c r="BP303" s="32"/>
      <c r="BQ303" s="32"/>
      <c r="BR303" s="32"/>
      <c r="BS303" s="32"/>
      <c r="CH303" s="38" t="s">
        <v>345</v>
      </c>
      <c r="CI303" s="38" t="s">
        <v>591</v>
      </c>
      <c r="CJ303" s="38"/>
    </row>
    <row r="304" spans="1:88" s="1" customFormat="1" hidden="1">
      <c r="A304" s="41" t="s">
        <v>342</v>
      </c>
      <c r="B304" s="32">
        <v>45</v>
      </c>
      <c r="C304" s="32">
        <v>0</v>
      </c>
      <c r="D304" s="32">
        <v>0</v>
      </c>
      <c r="E304" s="32">
        <v>0</v>
      </c>
      <c r="F304" s="32">
        <v>0</v>
      </c>
      <c r="G304" s="32">
        <v>28</v>
      </c>
      <c r="H304" s="32">
        <v>0</v>
      </c>
      <c r="I304" s="32">
        <v>0</v>
      </c>
      <c r="J304" s="32">
        <v>0</v>
      </c>
      <c r="K304" s="32">
        <v>0</v>
      </c>
      <c r="L304" s="32">
        <v>143</v>
      </c>
      <c r="M304" s="32">
        <v>99</v>
      </c>
      <c r="N304" s="32">
        <v>121</v>
      </c>
      <c r="O304" s="32">
        <v>0</v>
      </c>
      <c r="P304" s="32">
        <v>0</v>
      </c>
      <c r="Q304" s="32">
        <v>52</v>
      </c>
      <c r="R304" s="32">
        <v>12</v>
      </c>
      <c r="S304" s="32">
        <v>0</v>
      </c>
      <c r="T304" s="32">
        <v>0</v>
      </c>
      <c r="U304" s="32">
        <v>0</v>
      </c>
      <c r="V304" s="32">
        <v>206</v>
      </c>
      <c r="W304" s="32">
        <v>119</v>
      </c>
      <c r="X304" s="32">
        <v>0</v>
      </c>
      <c r="Y304" s="32">
        <v>0</v>
      </c>
      <c r="Z304" s="32">
        <v>22</v>
      </c>
      <c r="AA304" s="32">
        <v>45</v>
      </c>
      <c r="AB304" s="32">
        <v>0</v>
      </c>
      <c r="AC304" s="32">
        <v>0</v>
      </c>
      <c r="AD304" s="32">
        <v>0</v>
      </c>
      <c r="AE304" s="32">
        <v>0</v>
      </c>
      <c r="AF304" s="32">
        <v>28</v>
      </c>
      <c r="AG304" s="32">
        <v>0</v>
      </c>
      <c r="AH304" s="32">
        <v>0</v>
      </c>
      <c r="AI304" s="32">
        <v>0</v>
      </c>
      <c r="AJ304" s="32">
        <v>0</v>
      </c>
      <c r="AK304" s="32">
        <v>143</v>
      </c>
      <c r="AL304" s="32">
        <v>54.15</v>
      </c>
      <c r="AM304" s="32">
        <v>21.89</v>
      </c>
      <c r="AN304" s="32">
        <v>0</v>
      </c>
      <c r="AO304" s="32">
        <v>0</v>
      </c>
      <c r="AP304" s="32">
        <v>52</v>
      </c>
      <c r="AQ304" s="32">
        <v>7</v>
      </c>
      <c r="AR304" s="32">
        <v>0</v>
      </c>
      <c r="AS304" s="32">
        <v>0</v>
      </c>
      <c r="AT304" s="32">
        <v>0</v>
      </c>
      <c r="AU304" s="32">
        <v>206</v>
      </c>
      <c r="AV304" s="32">
        <v>77</v>
      </c>
      <c r="AW304" s="32">
        <v>0</v>
      </c>
      <c r="AX304" s="32">
        <v>0</v>
      </c>
      <c r="AY304" s="32">
        <v>14</v>
      </c>
      <c r="AZ304" s="32">
        <v>3</v>
      </c>
      <c r="BA304" s="32">
        <v>11</v>
      </c>
      <c r="BB304" s="32">
        <v>1</v>
      </c>
      <c r="BC304" s="32">
        <v>1</v>
      </c>
      <c r="BD304" s="32">
        <v>0</v>
      </c>
      <c r="BE304" s="32">
        <v>11</v>
      </c>
      <c r="BF304" s="32">
        <v>0</v>
      </c>
      <c r="BG304" s="32">
        <v>0</v>
      </c>
      <c r="BH304" s="32">
        <v>3</v>
      </c>
      <c r="BI304" s="32">
        <v>14</v>
      </c>
      <c r="BJ304" s="32">
        <v>3</v>
      </c>
      <c r="BK304" s="32">
        <v>11</v>
      </c>
      <c r="BL304" s="32">
        <v>1</v>
      </c>
      <c r="BM304" s="32">
        <v>1</v>
      </c>
      <c r="BN304" s="32">
        <v>0</v>
      </c>
      <c r="BO304" s="32">
        <v>0</v>
      </c>
      <c r="BP304" s="32">
        <v>0</v>
      </c>
      <c r="BQ304" s="32">
        <v>0</v>
      </c>
      <c r="BR304" s="32">
        <v>2.8</v>
      </c>
      <c r="BS304" s="32">
        <v>11.5</v>
      </c>
      <c r="CH304" s="38" t="s">
        <v>346</v>
      </c>
      <c r="CI304" s="38" t="s">
        <v>591</v>
      </c>
      <c r="CJ304" s="38"/>
    </row>
    <row r="305" spans="1:72" s="1" customFormat="1" hidden="1">
      <c r="A305" s="41" t="s">
        <v>343</v>
      </c>
      <c r="B305" s="32">
        <v>17</v>
      </c>
      <c r="C305" s="32">
        <v>1</v>
      </c>
      <c r="D305" s="32">
        <v>0</v>
      </c>
      <c r="E305" s="32">
        <v>0</v>
      </c>
      <c r="F305" s="32">
        <v>0</v>
      </c>
      <c r="G305" s="32">
        <v>29</v>
      </c>
      <c r="H305" s="32">
        <v>1</v>
      </c>
      <c r="I305" s="32">
        <v>0</v>
      </c>
      <c r="J305" s="32">
        <v>0</v>
      </c>
      <c r="K305" s="32">
        <v>0</v>
      </c>
      <c r="L305" s="32">
        <v>117</v>
      </c>
      <c r="M305" s="32">
        <v>93</v>
      </c>
      <c r="N305" s="32">
        <v>0</v>
      </c>
      <c r="O305" s="32">
        <v>0</v>
      </c>
      <c r="P305" s="32">
        <v>0</v>
      </c>
      <c r="Q305" s="32">
        <v>36</v>
      </c>
      <c r="R305" s="32">
        <v>28</v>
      </c>
      <c r="S305" s="32">
        <v>0</v>
      </c>
      <c r="T305" s="32">
        <v>0</v>
      </c>
      <c r="U305" s="32">
        <v>4</v>
      </c>
      <c r="V305" s="32">
        <v>109</v>
      </c>
      <c r="W305" s="32">
        <v>46</v>
      </c>
      <c r="X305" s="32">
        <v>0</v>
      </c>
      <c r="Y305" s="32">
        <v>0</v>
      </c>
      <c r="Z305" s="32">
        <v>64</v>
      </c>
      <c r="AA305" s="32">
        <v>17</v>
      </c>
      <c r="AB305" s="32">
        <v>0.8</v>
      </c>
      <c r="AC305" s="32">
        <v>0</v>
      </c>
      <c r="AD305" s="32">
        <v>0</v>
      </c>
      <c r="AE305" s="32">
        <v>0</v>
      </c>
      <c r="AF305" s="32">
        <v>29</v>
      </c>
      <c r="AG305" s="32">
        <v>0.8</v>
      </c>
      <c r="AH305" s="32">
        <v>0</v>
      </c>
      <c r="AI305" s="32">
        <v>0</v>
      </c>
      <c r="AJ305" s="32">
        <v>0</v>
      </c>
      <c r="AK305" s="32">
        <v>117</v>
      </c>
      <c r="AL305" s="32">
        <v>44.56</v>
      </c>
      <c r="AM305" s="32">
        <v>0</v>
      </c>
      <c r="AN305" s="32">
        <v>0</v>
      </c>
      <c r="AO305" s="32">
        <v>0</v>
      </c>
      <c r="AP305" s="32">
        <v>36</v>
      </c>
      <c r="AQ305" s="32">
        <v>14.91</v>
      </c>
      <c r="AR305" s="32">
        <v>0</v>
      </c>
      <c r="AS305" s="32">
        <v>0</v>
      </c>
      <c r="AT305" s="32">
        <v>2.46</v>
      </c>
      <c r="AU305" s="32">
        <v>109</v>
      </c>
      <c r="AV305" s="32">
        <v>26.16</v>
      </c>
      <c r="AW305" s="32">
        <v>0</v>
      </c>
      <c r="AX305" s="32">
        <v>0</v>
      </c>
      <c r="AY305" s="32">
        <v>29.58</v>
      </c>
      <c r="AZ305" s="32">
        <v>0</v>
      </c>
      <c r="BA305" s="32"/>
      <c r="BB305" s="32">
        <v>0</v>
      </c>
      <c r="BC305" s="32"/>
      <c r="BD305" s="32">
        <v>102</v>
      </c>
      <c r="BE305" s="32"/>
      <c r="BF305" s="32">
        <v>6</v>
      </c>
      <c r="BG305" s="32"/>
      <c r="BH305" s="32">
        <v>27</v>
      </c>
      <c r="BI305" s="32"/>
      <c r="BJ305" s="32"/>
      <c r="BK305" s="32"/>
      <c r="BL305" s="32"/>
      <c r="BM305" s="32"/>
      <c r="BN305" s="32"/>
      <c r="BO305" s="32"/>
      <c r="BP305" s="32"/>
      <c r="BQ305" s="32"/>
      <c r="BR305" s="32"/>
      <c r="BS305" s="32"/>
    </row>
    <row r="306" spans="1:72" s="1" customFormat="1" hidden="1">
      <c r="A306" s="41" t="s">
        <v>344</v>
      </c>
      <c r="B306" s="32" t="s">
        <v>93</v>
      </c>
      <c r="C306" s="32" t="s">
        <v>93</v>
      </c>
      <c r="D306" s="32" t="s">
        <v>93</v>
      </c>
      <c r="E306" s="32" t="s">
        <v>93</v>
      </c>
      <c r="F306" s="32" t="s">
        <v>93</v>
      </c>
      <c r="G306" s="32" t="s">
        <v>93</v>
      </c>
      <c r="H306" s="32" t="s">
        <v>93</v>
      </c>
      <c r="I306" s="32" t="s">
        <v>93</v>
      </c>
      <c r="J306" s="32" t="s">
        <v>93</v>
      </c>
      <c r="K306" s="32" t="s">
        <v>93</v>
      </c>
      <c r="L306" s="32" t="s">
        <v>93</v>
      </c>
      <c r="M306" s="32" t="s">
        <v>93</v>
      </c>
      <c r="N306" s="32" t="s">
        <v>93</v>
      </c>
      <c r="O306" s="32" t="s">
        <v>93</v>
      </c>
      <c r="P306" s="32" t="s">
        <v>93</v>
      </c>
      <c r="Q306" s="32" t="s">
        <v>93</v>
      </c>
      <c r="R306" s="32" t="s">
        <v>93</v>
      </c>
      <c r="S306" s="32" t="s">
        <v>93</v>
      </c>
      <c r="T306" s="32" t="s">
        <v>93</v>
      </c>
      <c r="U306" s="32" t="s">
        <v>93</v>
      </c>
      <c r="V306" s="32" t="s">
        <v>93</v>
      </c>
      <c r="W306" s="32" t="s">
        <v>93</v>
      </c>
      <c r="X306" s="32" t="s">
        <v>93</v>
      </c>
      <c r="Y306" s="32" t="s">
        <v>93</v>
      </c>
      <c r="Z306" s="32" t="s">
        <v>93</v>
      </c>
      <c r="AA306" s="32" t="s">
        <v>93</v>
      </c>
      <c r="AB306" s="32" t="s">
        <v>93</v>
      </c>
      <c r="AC306" s="32" t="s">
        <v>93</v>
      </c>
      <c r="AD306" s="32" t="s">
        <v>93</v>
      </c>
      <c r="AE306" s="32" t="s">
        <v>93</v>
      </c>
      <c r="AF306" s="32" t="s">
        <v>93</v>
      </c>
      <c r="AG306" s="32" t="s">
        <v>93</v>
      </c>
      <c r="AH306" s="32" t="s">
        <v>93</v>
      </c>
      <c r="AI306" s="32" t="s">
        <v>93</v>
      </c>
      <c r="AJ306" s="32" t="s">
        <v>93</v>
      </c>
      <c r="AK306" s="32" t="s">
        <v>93</v>
      </c>
      <c r="AL306" s="32" t="s">
        <v>93</v>
      </c>
      <c r="AM306" s="32" t="s">
        <v>93</v>
      </c>
      <c r="AN306" s="32" t="s">
        <v>93</v>
      </c>
      <c r="AO306" s="32" t="s">
        <v>93</v>
      </c>
      <c r="AP306" s="32" t="s">
        <v>93</v>
      </c>
      <c r="AQ306" s="32" t="s">
        <v>93</v>
      </c>
      <c r="AR306" s="32" t="s">
        <v>93</v>
      </c>
      <c r="AS306" s="32" t="s">
        <v>93</v>
      </c>
      <c r="AT306" s="32" t="s">
        <v>93</v>
      </c>
      <c r="AU306" s="32" t="s">
        <v>93</v>
      </c>
      <c r="AV306" s="32" t="s">
        <v>93</v>
      </c>
      <c r="AW306" s="32" t="s">
        <v>93</v>
      </c>
      <c r="AX306" s="32" t="s">
        <v>93</v>
      </c>
      <c r="AY306" s="32" t="s">
        <v>93</v>
      </c>
      <c r="AZ306" s="32" t="s">
        <v>93</v>
      </c>
      <c r="BA306" s="32" t="s">
        <v>93</v>
      </c>
      <c r="BB306" s="32" t="s">
        <v>93</v>
      </c>
      <c r="BC306" s="32" t="s">
        <v>93</v>
      </c>
      <c r="BD306" s="32" t="s">
        <v>93</v>
      </c>
      <c r="BE306" s="32" t="s">
        <v>93</v>
      </c>
      <c r="BF306" s="32" t="s">
        <v>93</v>
      </c>
      <c r="BG306" s="32" t="s">
        <v>93</v>
      </c>
      <c r="BH306" s="32" t="s">
        <v>93</v>
      </c>
      <c r="BI306" s="32" t="s">
        <v>93</v>
      </c>
      <c r="BJ306" s="32" t="s">
        <v>93</v>
      </c>
      <c r="BK306" s="32" t="s">
        <v>93</v>
      </c>
      <c r="BL306" s="32" t="s">
        <v>93</v>
      </c>
      <c r="BM306" s="32" t="s">
        <v>93</v>
      </c>
      <c r="BN306" s="32" t="s">
        <v>93</v>
      </c>
      <c r="BO306" s="32" t="s">
        <v>93</v>
      </c>
      <c r="BP306" s="32" t="s">
        <v>93</v>
      </c>
      <c r="BQ306" s="32" t="s">
        <v>93</v>
      </c>
      <c r="BR306" s="32" t="s">
        <v>93</v>
      </c>
      <c r="BS306" s="32"/>
      <c r="BT306" s="1" t="s">
        <v>94</v>
      </c>
    </row>
    <row r="307" spans="1:72" s="1" customFormat="1" hidden="1">
      <c r="A307" s="41" t="s">
        <v>345</v>
      </c>
      <c r="B307" s="32">
        <v>33</v>
      </c>
      <c r="C307" s="32">
        <v>6</v>
      </c>
      <c r="D307" s="32">
        <v>0</v>
      </c>
      <c r="E307" s="32">
        <v>0</v>
      </c>
      <c r="F307" s="32">
        <v>0</v>
      </c>
      <c r="G307" s="32">
        <v>3</v>
      </c>
      <c r="H307" s="32">
        <v>0</v>
      </c>
      <c r="I307" s="32">
        <v>0</v>
      </c>
      <c r="J307" s="32">
        <v>0</v>
      </c>
      <c r="K307" s="32">
        <v>0</v>
      </c>
      <c r="L307" s="32">
        <v>64</v>
      </c>
      <c r="M307" s="32">
        <v>46</v>
      </c>
      <c r="N307" s="32">
        <v>0</v>
      </c>
      <c r="O307" s="32">
        <v>17</v>
      </c>
      <c r="P307" s="32">
        <v>0</v>
      </c>
      <c r="Q307" s="32">
        <v>27</v>
      </c>
      <c r="R307" s="32">
        <v>22</v>
      </c>
      <c r="S307" s="32">
        <v>0</v>
      </c>
      <c r="T307" s="32">
        <v>0</v>
      </c>
      <c r="U307" s="32">
        <v>0</v>
      </c>
      <c r="V307" s="32">
        <v>66</v>
      </c>
      <c r="W307" s="32">
        <v>34</v>
      </c>
      <c r="X307" s="32">
        <v>0</v>
      </c>
      <c r="Y307" s="32">
        <v>0</v>
      </c>
      <c r="Z307" s="32">
        <v>70</v>
      </c>
      <c r="AA307" s="32">
        <v>33</v>
      </c>
      <c r="AB307" s="32">
        <v>3.4</v>
      </c>
      <c r="AC307" s="32">
        <v>0</v>
      </c>
      <c r="AD307" s="32">
        <v>0</v>
      </c>
      <c r="AE307" s="32">
        <v>0</v>
      </c>
      <c r="AF307" s="32">
        <v>3</v>
      </c>
      <c r="AG307" s="32">
        <v>0</v>
      </c>
      <c r="AH307" s="32">
        <v>0</v>
      </c>
      <c r="AI307" s="32">
        <v>0</v>
      </c>
      <c r="AJ307" s="32">
        <v>0</v>
      </c>
      <c r="AK307" s="32">
        <v>64</v>
      </c>
      <c r="AL307" s="32">
        <v>28.1</v>
      </c>
      <c r="AM307" s="32">
        <v>0</v>
      </c>
      <c r="AN307" s="32">
        <v>1.1299999999999999</v>
      </c>
      <c r="AO307" s="32">
        <v>0</v>
      </c>
      <c r="AP307" s="32">
        <v>27</v>
      </c>
      <c r="AQ307" s="32">
        <v>5.3</v>
      </c>
      <c r="AR307" s="32">
        <v>0</v>
      </c>
      <c r="AS307" s="32">
        <v>0</v>
      </c>
      <c r="AT307" s="32">
        <v>0</v>
      </c>
      <c r="AU307" s="32">
        <v>66</v>
      </c>
      <c r="AV307" s="32">
        <v>18.100000000000001</v>
      </c>
      <c r="AW307" s="32">
        <v>0</v>
      </c>
      <c r="AX307" s="32">
        <v>0</v>
      </c>
      <c r="AY307" s="32">
        <v>27.8</v>
      </c>
      <c r="AZ307" s="32">
        <v>0</v>
      </c>
      <c r="BA307" s="32">
        <v>0</v>
      </c>
      <c r="BB307" s="32">
        <v>0</v>
      </c>
      <c r="BC307" s="32">
        <v>0</v>
      </c>
      <c r="BD307" s="32">
        <v>0</v>
      </c>
      <c r="BE307" s="32">
        <v>4</v>
      </c>
      <c r="BF307" s="32">
        <v>0</v>
      </c>
      <c r="BG307" s="32">
        <v>0</v>
      </c>
      <c r="BH307" s="32">
        <v>0</v>
      </c>
      <c r="BI307" s="32">
        <v>1</v>
      </c>
      <c r="BJ307" s="32">
        <v>0</v>
      </c>
      <c r="BK307" s="32">
        <v>0</v>
      </c>
      <c r="BL307" s="32">
        <v>0</v>
      </c>
      <c r="BM307" s="32">
        <v>0</v>
      </c>
      <c r="BN307" s="32">
        <v>0</v>
      </c>
      <c r="BO307" s="32">
        <v>4</v>
      </c>
      <c r="BP307" s="32">
        <v>0</v>
      </c>
      <c r="BQ307" s="32">
        <v>0</v>
      </c>
      <c r="BR307" s="32">
        <v>0</v>
      </c>
      <c r="BS307" s="32">
        <v>0.6</v>
      </c>
    </row>
    <row r="308" spans="1:72" s="1" customFormat="1" hidden="1">
      <c r="A308" s="41" t="s">
        <v>346</v>
      </c>
      <c r="B308" s="32" t="s">
        <v>93</v>
      </c>
      <c r="C308" s="32" t="s">
        <v>93</v>
      </c>
      <c r="D308" s="32" t="s">
        <v>93</v>
      </c>
      <c r="E308" s="32" t="s">
        <v>93</v>
      </c>
      <c r="F308" s="32" t="s">
        <v>93</v>
      </c>
      <c r="G308" s="32" t="s">
        <v>93</v>
      </c>
      <c r="H308" s="32" t="s">
        <v>93</v>
      </c>
      <c r="I308" s="32" t="s">
        <v>93</v>
      </c>
      <c r="J308" s="32" t="s">
        <v>93</v>
      </c>
      <c r="K308" s="32" t="s">
        <v>93</v>
      </c>
      <c r="L308" s="32" t="s">
        <v>93</v>
      </c>
      <c r="M308" s="32" t="s">
        <v>93</v>
      </c>
      <c r="N308" s="32" t="s">
        <v>93</v>
      </c>
      <c r="O308" s="32" t="s">
        <v>93</v>
      </c>
      <c r="P308" s="32" t="s">
        <v>93</v>
      </c>
      <c r="Q308" s="32" t="s">
        <v>93</v>
      </c>
      <c r="R308" s="32" t="s">
        <v>93</v>
      </c>
      <c r="S308" s="32" t="s">
        <v>93</v>
      </c>
      <c r="T308" s="32" t="s">
        <v>93</v>
      </c>
      <c r="U308" s="32" t="s">
        <v>93</v>
      </c>
      <c r="V308" s="32" t="s">
        <v>93</v>
      </c>
      <c r="W308" s="32" t="s">
        <v>93</v>
      </c>
      <c r="X308" s="32" t="s">
        <v>93</v>
      </c>
      <c r="Y308" s="32" t="s">
        <v>93</v>
      </c>
      <c r="Z308" s="32" t="s">
        <v>93</v>
      </c>
      <c r="AA308" s="32" t="s">
        <v>93</v>
      </c>
      <c r="AB308" s="32" t="s">
        <v>93</v>
      </c>
      <c r="AC308" s="32" t="s">
        <v>93</v>
      </c>
      <c r="AD308" s="32" t="s">
        <v>93</v>
      </c>
      <c r="AE308" s="32" t="s">
        <v>93</v>
      </c>
      <c r="AF308" s="32" t="s">
        <v>93</v>
      </c>
      <c r="AG308" s="32" t="s">
        <v>93</v>
      </c>
      <c r="AH308" s="32" t="s">
        <v>93</v>
      </c>
      <c r="AI308" s="32" t="s">
        <v>93</v>
      </c>
      <c r="AJ308" s="32" t="s">
        <v>93</v>
      </c>
      <c r="AK308" s="32" t="s">
        <v>93</v>
      </c>
      <c r="AL308" s="32" t="s">
        <v>93</v>
      </c>
      <c r="AM308" s="32" t="s">
        <v>93</v>
      </c>
      <c r="AN308" s="32" t="s">
        <v>93</v>
      </c>
      <c r="AO308" s="32" t="s">
        <v>93</v>
      </c>
      <c r="AP308" s="32" t="s">
        <v>93</v>
      </c>
      <c r="AQ308" s="32" t="s">
        <v>93</v>
      </c>
      <c r="AR308" s="32" t="s">
        <v>93</v>
      </c>
      <c r="AS308" s="32" t="s">
        <v>93</v>
      </c>
      <c r="AT308" s="32" t="s">
        <v>93</v>
      </c>
      <c r="AU308" s="32" t="s">
        <v>93</v>
      </c>
      <c r="AV308" s="32" t="s">
        <v>93</v>
      </c>
      <c r="AW308" s="32" t="s">
        <v>93</v>
      </c>
      <c r="AX308" s="32" t="s">
        <v>93</v>
      </c>
      <c r="AY308" s="32" t="s">
        <v>93</v>
      </c>
      <c r="AZ308" s="32" t="s">
        <v>93</v>
      </c>
      <c r="BA308" s="32" t="s">
        <v>93</v>
      </c>
      <c r="BB308" s="32" t="s">
        <v>93</v>
      </c>
      <c r="BC308" s="32" t="s">
        <v>93</v>
      </c>
      <c r="BD308" s="32" t="s">
        <v>93</v>
      </c>
      <c r="BE308" s="32" t="s">
        <v>93</v>
      </c>
      <c r="BF308" s="32" t="s">
        <v>93</v>
      </c>
      <c r="BG308" s="32" t="s">
        <v>93</v>
      </c>
      <c r="BH308" s="32" t="s">
        <v>93</v>
      </c>
      <c r="BI308" s="32" t="s">
        <v>93</v>
      </c>
      <c r="BJ308" s="32" t="s">
        <v>93</v>
      </c>
      <c r="BK308" s="32" t="s">
        <v>93</v>
      </c>
      <c r="BL308" s="32" t="s">
        <v>93</v>
      </c>
      <c r="BM308" s="32" t="s">
        <v>93</v>
      </c>
      <c r="BN308" s="32" t="s">
        <v>93</v>
      </c>
      <c r="BO308" s="32" t="s">
        <v>93</v>
      </c>
      <c r="BP308" s="32" t="s">
        <v>93</v>
      </c>
      <c r="BQ308" s="32" t="s">
        <v>93</v>
      </c>
      <c r="BR308" s="32" t="s">
        <v>93</v>
      </c>
      <c r="BS308" s="32"/>
      <c r="BT308" s="1" t="s">
        <v>94</v>
      </c>
    </row>
    <row r="309" spans="1:72" s="1" customFormat="1"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row>
    <row r="310" spans="1:72" s="1" customFormat="1"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row>
    <row r="311" spans="1:72" s="1" customFormat="1"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row>
    <row r="312" spans="1:72" s="1" customFormat="1"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row>
    <row r="313" spans="1:72" s="1" customFormat="1" hidden="1">
      <c r="A313" s="4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row>
    <row r="314" spans="1:72" s="1" customFormat="1"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row>
    <row r="315" spans="1:72" s="1" customFormat="1"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row>
    <row r="316" spans="1:72" s="1" customFormat="1"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row>
    <row r="317" spans="1:72" s="1" customFormat="1"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row>
    <row r="318" spans="1:72" s="1" customFormat="1"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row>
    <row r="319" spans="1:72" s="1" customFormat="1"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row>
    <row r="320" spans="1:72" s="1" customFormat="1"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row>
    <row r="321" spans="1:71" s="1" customFormat="1"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row>
    <row r="322" spans="1:71" s="1" customFormat="1"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row>
    <row r="323" spans="1:71" s="1" customFormat="1"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row>
    <row r="324" spans="1:71" s="1" customFormat="1"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row>
    <row r="325" spans="1:71" s="1" customFormat="1"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row>
    <row r="326" spans="1:71" s="1" customFormat="1"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row>
    <row r="327" spans="1:71" s="1" customFormat="1"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row>
    <row r="328" spans="1:71" s="1" customFormat="1"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row>
    <row r="329" spans="1:71" s="1" customFormat="1"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row>
    <row r="330" spans="1:71" s="1" customFormat="1"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row>
    <row r="331" spans="1:71" s="1" customFormat="1"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row>
    <row r="332" spans="1:71" s="1" customFormat="1"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row>
    <row r="333" spans="1:71" s="1" customFormat="1"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row>
    <row r="334" spans="1:71" s="1" customFormat="1"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row>
    <row r="335" spans="1:71" s="1" customFormat="1"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row>
    <row r="336" spans="1:71" s="1" customFormat="1"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row>
    <row r="337" spans="1:71" s="1" customFormat="1"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row>
    <row r="338" spans="1:71" s="1" customFormat="1"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row>
    <row r="339" spans="1:71" s="1" customFormat="1"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row>
    <row r="340" spans="1:71" s="1" customFormat="1"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row>
    <row r="341" spans="1:71" s="1" customFormat="1"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row>
    <row r="342" spans="1:71" s="1" customFormat="1"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row>
    <row r="343" spans="1:71" s="1" customFormat="1"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row>
    <row r="344" spans="1:71" s="1" customFormat="1"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row>
    <row r="345" spans="1:71" s="1" customFormat="1"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row>
    <row r="346" spans="1:71" s="1" customFormat="1"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row>
    <row r="347" spans="1:71" s="1" customFormat="1"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row>
    <row r="348" spans="1:71" s="1" customFormat="1"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row>
    <row r="349" spans="1:71" s="1" customFormat="1"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row>
    <row r="350" spans="1:71" s="1" customFormat="1"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row>
    <row r="351" spans="1:71" s="1" customFormat="1"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row>
    <row r="352" spans="1:71" s="1" customFormat="1"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row>
    <row r="353" spans="1:71" s="1" customFormat="1"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row>
    <row r="354" spans="1:71" s="1" customFormat="1" hidden="1"/>
    <row r="355" spans="1:71" s="1" customFormat="1" hidden="1"/>
    <row r="356" spans="1:71" s="1" customFormat="1" hidden="1">
      <c r="A356" s="2">
        <v>1</v>
      </c>
      <c r="B356" s="2">
        <v>2</v>
      </c>
      <c r="C356" s="2">
        <v>3</v>
      </c>
      <c r="D356" s="2">
        <v>4</v>
      </c>
      <c r="E356" s="2">
        <v>5</v>
      </c>
      <c r="F356" s="2">
        <v>6</v>
      </c>
      <c r="G356" s="2">
        <v>7</v>
      </c>
      <c r="H356" s="2">
        <v>8</v>
      </c>
      <c r="I356" s="2">
        <v>9</v>
      </c>
      <c r="J356" s="2">
        <v>10</v>
      </c>
      <c r="K356" s="2">
        <v>11</v>
      </c>
      <c r="L356" s="2">
        <v>12</v>
      </c>
      <c r="M356" s="2">
        <v>13</v>
      </c>
      <c r="N356" s="2">
        <v>14</v>
      </c>
      <c r="O356" s="2">
        <v>15</v>
      </c>
      <c r="P356" s="2">
        <v>16</v>
      </c>
      <c r="Q356" s="2">
        <v>17</v>
      </c>
      <c r="R356" s="2">
        <v>18</v>
      </c>
      <c r="S356" s="2">
        <v>19</v>
      </c>
      <c r="T356" s="2">
        <v>20</v>
      </c>
      <c r="U356" s="2">
        <v>21</v>
      </c>
      <c r="V356" s="2">
        <v>22</v>
      </c>
      <c r="W356" s="2">
        <v>23</v>
      </c>
      <c r="X356" s="2">
        <v>24</v>
      </c>
      <c r="Y356" s="2">
        <v>25</v>
      </c>
    </row>
    <row r="357" spans="1:71" s="1" customFormat="1" hidden="1">
      <c r="A357" s="42" t="s">
        <v>347</v>
      </c>
      <c r="B357" s="42" t="s">
        <v>348</v>
      </c>
      <c r="C357" s="42"/>
      <c r="D357" s="42"/>
      <c r="E357" s="42"/>
      <c r="F357" s="42"/>
      <c r="G357" s="42"/>
      <c r="H357" s="42" t="s">
        <v>349</v>
      </c>
      <c r="I357" s="42" t="s">
        <v>350</v>
      </c>
      <c r="J357" s="42"/>
      <c r="K357" s="42"/>
      <c r="L357" s="42" t="s">
        <v>351</v>
      </c>
      <c r="M357" s="42"/>
      <c r="N357" s="42"/>
      <c r="O357" s="42" t="s">
        <v>352</v>
      </c>
      <c r="P357" s="42"/>
      <c r="Q357" s="42"/>
      <c r="R357" s="42"/>
      <c r="S357" s="42"/>
      <c r="T357" s="42"/>
      <c r="U357" s="42"/>
      <c r="V357" s="42"/>
      <c r="W357" s="42" t="s">
        <v>353</v>
      </c>
      <c r="X357" s="42" t="s">
        <v>354</v>
      </c>
      <c r="Y357" s="42"/>
    </row>
    <row r="358" spans="1:71" s="1" customFormat="1" hidden="1">
      <c r="A358" s="42" t="s">
        <v>355</v>
      </c>
      <c r="B358" s="42" t="s">
        <v>356</v>
      </c>
      <c r="C358" s="42" t="s">
        <v>357</v>
      </c>
      <c r="D358" s="42" t="s">
        <v>358</v>
      </c>
      <c r="E358" s="42" t="s">
        <v>6</v>
      </c>
      <c r="F358" s="42" t="s">
        <v>359</v>
      </c>
      <c r="G358" s="42"/>
      <c r="H358" s="42" t="s">
        <v>360</v>
      </c>
      <c r="I358" s="42" t="s">
        <v>5</v>
      </c>
      <c r="J358" s="42" t="s">
        <v>6</v>
      </c>
      <c r="K358" s="42" t="s">
        <v>361</v>
      </c>
      <c r="L358" s="42" t="s">
        <v>5</v>
      </c>
      <c r="M358" s="42" t="s">
        <v>6</v>
      </c>
      <c r="N358" s="42" t="s">
        <v>361</v>
      </c>
      <c r="O358" s="42" t="s">
        <v>362</v>
      </c>
      <c r="P358" s="42" t="s">
        <v>363</v>
      </c>
      <c r="Q358" s="42" t="s">
        <v>364</v>
      </c>
      <c r="R358" s="42" t="s">
        <v>365</v>
      </c>
      <c r="S358" s="42" t="s">
        <v>366</v>
      </c>
      <c r="T358" s="42" t="s">
        <v>367</v>
      </c>
      <c r="U358" s="42" t="s">
        <v>368</v>
      </c>
      <c r="V358" s="42" t="s">
        <v>369</v>
      </c>
      <c r="W358" s="42" t="s">
        <v>355</v>
      </c>
      <c r="X358" s="42" t="s">
        <v>370</v>
      </c>
      <c r="Y358" s="42" t="s">
        <v>371</v>
      </c>
    </row>
    <row r="359" spans="1:71" s="1" customFormat="1" hidden="1">
      <c r="A359" s="39" t="s">
        <v>85</v>
      </c>
      <c r="B359" s="32" t="s">
        <v>93</v>
      </c>
      <c r="C359" s="32" t="s">
        <v>93</v>
      </c>
      <c r="D359" s="32" t="s">
        <v>93</v>
      </c>
      <c r="E359" s="32" t="s">
        <v>93</v>
      </c>
      <c r="F359" s="32" t="s">
        <v>93</v>
      </c>
      <c r="G359" s="32" t="s">
        <v>372</v>
      </c>
      <c r="H359" s="32"/>
      <c r="I359" s="32"/>
      <c r="J359" s="32"/>
      <c r="K359" s="32"/>
      <c r="L359" s="32"/>
      <c r="M359" s="32"/>
      <c r="N359" s="32"/>
      <c r="O359" s="32"/>
      <c r="P359" s="32"/>
      <c r="Q359" s="32"/>
      <c r="R359" s="32"/>
      <c r="S359" s="32"/>
      <c r="T359" s="32"/>
      <c r="U359" s="32"/>
      <c r="V359" s="32"/>
      <c r="W359" s="32"/>
      <c r="X359" s="32"/>
      <c r="Y359" s="32"/>
      <c r="Z359" s="32"/>
      <c r="AA359" s="32"/>
    </row>
    <row r="360" spans="1:71" s="1" customFormat="1" hidden="1">
      <c r="A360" s="39" t="s">
        <v>86</v>
      </c>
      <c r="B360" s="32" t="s">
        <v>93</v>
      </c>
      <c r="C360" s="32" t="s">
        <v>93</v>
      </c>
      <c r="D360" s="32" t="s">
        <v>93</v>
      </c>
      <c r="E360" s="32" t="s">
        <v>93</v>
      </c>
      <c r="F360" s="32" t="s">
        <v>93</v>
      </c>
      <c r="G360" s="32" t="s">
        <v>372</v>
      </c>
      <c r="H360" s="32"/>
      <c r="I360" s="32"/>
      <c r="J360" s="32"/>
      <c r="K360" s="32"/>
      <c r="L360" s="32"/>
      <c r="M360" s="32"/>
      <c r="N360" s="32"/>
      <c r="O360" s="32"/>
      <c r="P360" s="32"/>
      <c r="Q360" s="32"/>
      <c r="R360" s="32"/>
      <c r="S360" s="32"/>
      <c r="T360" s="32"/>
      <c r="U360" s="32"/>
      <c r="V360" s="32"/>
      <c r="W360" s="32"/>
      <c r="X360" s="32"/>
      <c r="Y360" s="32"/>
      <c r="Z360" s="32"/>
      <c r="AA360" s="32"/>
    </row>
    <row r="361" spans="1:71" s="1" customFormat="1" hidden="1">
      <c r="A361" s="40" t="s">
        <v>87</v>
      </c>
      <c r="B361" s="32">
        <v>37</v>
      </c>
      <c r="C361" s="32">
        <v>35</v>
      </c>
      <c r="D361" s="32">
        <v>35</v>
      </c>
      <c r="E361" s="32">
        <v>37</v>
      </c>
      <c r="F361" s="32">
        <v>37</v>
      </c>
      <c r="G361" s="32"/>
      <c r="H361" s="32">
        <v>828</v>
      </c>
      <c r="I361" s="32">
        <v>23</v>
      </c>
      <c r="J361" s="32"/>
      <c r="K361" s="32">
        <v>19</v>
      </c>
      <c r="L361" s="32">
        <v>12</v>
      </c>
      <c r="M361" s="32"/>
      <c r="N361" s="32">
        <v>16</v>
      </c>
      <c r="O361" s="32" t="s">
        <v>362</v>
      </c>
      <c r="P361" s="32"/>
      <c r="Q361" s="32" t="s">
        <v>364</v>
      </c>
      <c r="R361" s="32"/>
      <c r="S361" s="32"/>
      <c r="T361" s="32" t="s">
        <v>367</v>
      </c>
      <c r="U361" s="32"/>
      <c r="V361" s="32"/>
      <c r="W361" s="32" t="s">
        <v>373</v>
      </c>
      <c r="X361" s="32">
        <v>23</v>
      </c>
      <c r="Y361" s="32">
        <v>156</v>
      </c>
      <c r="Z361" s="32"/>
      <c r="AA361" s="32"/>
    </row>
    <row r="362" spans="1:71" s="1" customFormat="1" hidden="1">
      <c r="A362" s="39" t="s">
        <v>88</v>
      </c>
      <c r="B362" s="32">
        <v>37</v>
      </c>
      <c r="C362" s="32">
        <v>37</v>
      </c>
      <c r="D362" s="32">
        <v>37</v>
      </c>
      <c r="E362" s="32">
        <v>37</v>
      </c>
      <c r="F362" s="32">
        <v>37</v>
      </c>
      <c r="G362" s="32"/>
      <c r="H362" s="32">
        <v>1924</v>
      </c>
      <c r="I362" s="32">
        <v>23</v>
      </c>
      <c r="J362" s="32">
        <v>23</v>
      </c>
      <c r="K362" s="32">
        <v>23</v>
      </c>
      <c r="L362" s="32">
        <v>14</v>
      </c>
      <c r="M362" s="32">
        <v>14</v>
      </c>
      <c r="N362" s="32">
        <v>14</v>
      </c>
      <c r="O362" s="32" t="s">
        <v>362</v>
      </c>
      <c r="P362" s="32" t="s">
        <v>363</v>
      </c>
      <c r="Q362" s="32" t="s">
        <v>364</v>
      </c>
      <c r="R362" s="32" t="s">
        <v>365</v>
      </c>
      <c r="S362" s="32"/>
      <c r="T362" s="32" t="s">
        <v>367</v>
      </c>
      <c r="U362" s="32"/>
      <c r="V362" s="32"/>
      <c r="W362" s="32" t="s">
        <v>374</v>
      </c>
      <c r="X362" s="32"/>
      <c r="Y362" s="32"/>
      <c r="Z362" s="32"/>
      <c r="AA362" s="32"/>
    </row>
    <row r="363" spans="1:71" s="1" customFormat="1" hidden="1">
      <c r="A363" s="41" t="s">
        <v>89</v>
      </c>
      <c r="B363" s="32">
        <v>37</v>
      </c>
      <c r="C363" s="32">
        <v>37</v>
      </c>
      <c r="D363" s="32">
        <v>37</v>
      </c>
      <c r="E363" s="32">
        <v>37</v>
      </c>
      <c r="F363" s="32">
        <v>37</v>
      </c>
      <c r="G363" s="32"/>
      <c r="H363" s="32">
        <v>23</v>
      </c>
      <c r="I363" s="32">
        <v>23</v>
      </c>
      <c r="J363" s="32">
        <v>23</v>
      </c>
      <c r="K363" s="32">
        <v>23</v>
      </c>
      <c r="L363" s="32">
        <v>14</v>
      </c>
      <c r="M363" s="32">
        <v>14</v>
      </c>
      <c r="N363" s="32">
        <v>14</v>
      </c>
      <c r="O363" s="32" t="s">
        <v>362</v>
      </c>
      <c r="P363" s="32" t="s">
        <v>363</v>
      </c>
      <c r="Q363" s="32" t="s">
        <v>364</v>
      </c>
      <c r="R363" s="32" t="s">
        <v>365</v>
      </c>
      <c r="S363" s="32"/>
      <c r="T363" s="32" t="s">
        <v>367</v>
      </c>
      <c r="U363" s="32"/>
      <c r="V363" s="32"/>
      <c r="W363" s="32" t="s">
        <v>374</v>
      </c>
      <c r="X363" s="32"/>
      <c r="Y363" s="32"/>
      <c r="Z363" s="32"/>
      <c r="AA363" s="32"/>
    </row>
    <row r="364" spans="1:71" s="1" customFormat="1" hidden="1">
      <c r="A364" s="41" t="s">
        <v>90</v>
      </c>
      <c r="B364" s="32">
        <v>37</v>
      </c>
      <c r="C364" s="32">
        <v>37</v>
      </c>
      <c r="D364" s="32">
        <v>37</v>
      </c>
      <c r="E364" s="32">
        <v>37</v>
      </c>
      <c r="F364" s="32">
        <v>37</v>
      </c>
      <c r="G364" s="32"/>
      <c r="H364" s="32">
        <v>820</v>
      </c>
      <c r="I364" s="32">
        <v>23</v>
      </c>
      <c r="J364" s="32">
        <v>23</v>
      </c>
      <c r="K364" s="32">
        <v>23</v>
      </c>
      <c r="L364" s="32">
        <v>14</v>
      </c>
      <c r="M364" s="32">
        <v>14</v>
      </c>
      <c r="N364" s="32">
        <v>14</v>
      </c>
      <c r="O364" s="32" t="s">
        <v>362</v>
      </c>
      <c r="P364" s="32" t="s">
        <v>363</v>
      </c>
      <c r="Q364" s="32" t="s">
        <v>364</v>
      </c>
      <c r="R364" s="32" t="s">
        <v>365</v>
      </c>
      <c r="S364" s="32" t="s">
        <v>366</v>
      </c>
      <c r="T364" s="32" t="s">
        <v>367</v>
      </c>
      <c r="U364" s="32" t="s">
        <v>368</v>
      </c>
      <c r="V364" s="32"/>
      <c r="W364" s="32" t="s">
        <v>373</v>
      </c>
      <c r="X364" s="32">
        <v>23</v>
      </c>
      <c r="Y364" s="32">
        <v>138</v>
      </c>
      <c r="Z364" s="32"/>
      <c r="AA364" s="32"/>
    </row>
    <row r="365" spans="1:71" s="1" customFormat="1" hidden="1">
      <c r="A365" s="41" t="s">
        <v>91</v>
      </c>
      <c r="B365" s="32">
        <v>37</v>
      </c>
      <c r="C365" s="32">
        <v>37</v>
      </c>
      <c r="D365" s="32">
        <v>37</v>
      </c>
      <c r="E365" s="32">
        <v>37</v>
      </c>
      <c r="F365" s="32">
        <v>37</v>
      </c>
      <c r="G365" s="32"/>
      <c r="H365" s="32">
        <v>37</v>
      </c>
      <c r="I365" s="32">
        <v>26</v>
      </c>
      <c r="J365" s="32"/>
      <c r="K365" s="32"/>
      <c r="L365" s="32">
        <v>11</v>
      </c>
      <c r="M365" s="32"/>
      <c r="N365" s="32"/>
      <c r="O365" s="32" t="s">
        <v>362</v>
      </c>
      <c r="P365" s="32" t="s">
        <v>363</v>
      </c>
      <c r="Q365" s="32" t="s">
        <v>364</v>
      </c>
      <c r="R365" s="32" t="s">
        <v>365</v>
      </c>
      <c r="S365" s="32" t="s">
        <v>366</v>
      </c>
      <c r="T365" s="32" t="s">
        <v>367</v>
      </c>
      <c r="U365" s="32" t="s">
        <v>368</v>
      </c>
      <c r="V365" s="32"/>
      <c r="W365" s="32"/>
      <c r="X365" s="32"/>
      <c r="Y365" s="32"/>
      <c r="Z365" s="32"/>
      <c r="AA365" s="32"/>
    </row>
    <row r="366" spans="1:71" s="1" customFormat="1" hidden="1">
      <c r="A366" s="41" t="s">
        <v>92</v>
      </c>
      <c r="B366" s="32">
        <v>37</v>
      </c>
      <c r="C366" s="32">
        <v>37</v>
      </c>
      <c r="D366" s="32">
        <v>35</v>
      </c>
      <c r="E366" s="32">
        <v>37</v>
      </c>
      <c r="F366" s="32">
        <v>37</v>
      </c>
      <c r="G366" s="32"/>
      <c r="H366" s="32">
        <v>850</v>
      </c>
      <c r="I366" s="32">
        <v>24</v>
      </c>
      <c r="J366" s="32" t="s">
        <v>375</v>
      </c>
      <c r="K366" s="32" t="s">
        <v>375</v>
      </c>
      <c r="L366" s="32">
        <v>11</v>
      </c>
      <c r="M366" s="32" t="s">
        <v>375</v>
      </c>
      <c r="N366" s="32" t="s">
        <v>375</v>
      </c>
      <c r="O366" s="32" t="s">
        <v>362</v>
      </c>
      <c r="P366" s="32" t="s">
        <v>363</v>
      </c>
      <c r="Q366" s="32" t="s">
        <v>364</v>
      </c>
      <c r="R366" s="32" t="s">
        <v>365</v>
      </c>
      <c r="S366" s="32" t="s">
        <v>366</v>
      </c>
      <c r="T366" s="32" t="s">
        <v>367</v>
      </c>
      <c r="U366" s="32" t="s">
        <v>368</v>
      </c>
      <c r="V366" s="32"/>
      <c r="W366" s="32" t="s">
        <v>374</v>
      </c>
      <c r="X366" s="32"/>
      <c r="Y366" s="32"/>
      <c r="Z366" s="32"/>
      <c r="AA366" s="32"/>
    </row>
    <row r="367" spans="1:71" s="1" customFormat="1" hidden="1">
      <c r="A367" s="41" t="s">
        <v>95</v>
      </c>
      <c r="B367" s="32">
        <v>36</v>
      </c>
      <c r="C367" s="32">
        <v>36</v>
      </c>
      <c r="D367" s="32">
        <v>36</v>
      </c>
      <c r="E367" s="32">
        <v>36</v>
      </c>
      <c r="F367" s="32">
        <v>36</v>
      </c>
      <c r="G367" s="32"/>
      <c r="H367" s="32"/>
      <c r="I367" s="32"/>
      <c r="J367" s="32">
        <v>19</v>
      </c>
      <c r="K367" s="32">
        <v>23</v>
      </c>
      <c r="L367" s="32"/>
      <c r="M367" s="32">
        <v>17</v>
      </c>
      <c r="N367" s="32">
        <v>13</v>
      </c>
      <c r="O367" s="32" t="s">
        <v>362</v>
      </c>
      <c r="P367" s="32" t="s">
        <v>363</v>
      </c>
      <c r="Q367" s="32" t="s">
        <v>364</v>
      </c>
      <c r="R367" s="32"/>
      <c r="S367" s="32"/>
      <c r="T367" s="32" t="s">
        <v>366</v>
      </c>
      <c r="U367" s="32"/>
      <c r="V367" s="32"/>
      <c r="W367" s="32" t="s">
        <v>374</v>
      </c>
      <c r="X367" s="32"/>
      <c r="Y367" s="32"/>
      <c r="Z367" s="32"/>
      <c r="AA367" s="32"/>
    </row>
    <row r="368" spans="1:71" s="1" customFormat="1" hidden="1">
      <c r="A368" s="41" t="s">
        <v>96</v>
      </c>
      <c r="B368" s="32" t="s">
        <v>93</v>
      </c>
      <c r="C368" s="32" t="s">
        <v>93</v>
      </c>
      <c r="D368" s="32" t="s">
        <v>93</v>
      </c>
      <c r="E368" s="32" t="s">
        <v>93</v>
      </c>
      <c r="F368" s="32" t="s">
        <v>93</v>
      </c>
      <c r="G368" s="32" t="s">
        <v>372</v>
      </c>
      <c r="H368" s="32"/>
      <c r="I368" s="32"/>
      <c r="J368" s="32"/>
      <c r="K368" s="32"/>
      <c r="L368" s="32"/>
      <c r="M368" s="32"/>
      <c r="N368" s="32"/>
      <c r="O368" s="32"/>
      <c r="P368" s="32"/>
      <c r="Q368" s="32"/>
      <c r="R368" s="32"/>
      <c r="S368" s="32"/>
      <c r="T368" s="32"/>
      <c r="U368" s="32"/>
      <c r="V368" s="32"/>
      <c r="W368" s="32"/>
      <c r="X368" s="32"/>
      <c r="Y368" s="32"/>
      <c r="Z368" s="32"/>
      <c r="AA368" s="32"/>
    </row>
    <row r="369" spans="1:27" s="1" customFormat="1" hidden="1">
      <c r="A369" s="41" t="s">
        <v>97</v>
      </c>
      <c r="B369" s="32" t="s">
        <v>93</v>
      </c>
      <c r="C369" s="32" t="s">
        <v>93</v>
      </c>
      <c r="D369" s="32" t="s">
        <v>93</v>
      </c>
      <c r="E369" s="32" t="s">
        <v>93</v>
      </c>
      <c r="F369" s="32" t="s">
        <v>93</v>
      </c>
      <c r="G369" s="32" t="s">
        <v>372</v>
      </c>
      <c r="H369" s="32"/>
      <c r="I369" s="32"/>
      <c r="J369" s="32"/>
      <c r="K369" s="32"/>
      <c r="L369" s="32"/>
      <c r="M369" s="32"/>
      <c r="N369" s="32"/>
      <c r="O369" s="32"/>
      <c r="P369" s="32"/>
      <c r="Q369" s="32"/>
      <c r="R369" s="32"/>
      <c r="S369" s="32"/>
      <c r="T369" s="32"/>
      <c r="U369" s="32"/>
      <c r="V369" s="32"/>
      <c r="W369" s="32"/>
      <c r="X369" s="32"/>
      <c r="Y369" s="32"/>
      <c r="Z369" s="32"/>
      <c r="AA369" s="32"/>
    </row>
    <row r="370" spans="1:27" s="1" customFormat="1" hidden="1">
      <c r="A370" s="41" t="s">
        <v>98</v>
      </c>
      <c r="B370" s="32"/>
      <c r="C370" s="32"/>
      <c r="D370" s="32"/>
      <c r="E370" s="32"/>
      <c r="F370" s="32"/>
      <c r="G370" s="32"/>
      <c r="H370" s="32">
        <v>806</v>
      </c>
      <c r="I370" s="32">
        <v>806</v>
      </c>
      <c r="J370" s="32">
        <v>1050</v>
      </c>
      <c r="K370" s="32">
        <v>806</v>
      </c>
      <c r="L370" s="32">
        <v>58</v>
      </c>
      <c r="M370" s="32">
        <v>0</v>
      </c>
      <c r="N370" s="32">
        <v>58</v>
      </c>
      <c r="O370" s="32"/>
      <c r="P370" s="32"/>
      <c r="Q370" s="32" t="s">
        <v>364</v>
      </c>
      <c r="R370" s="32" t="s">
        <v>376</v>
      </c>
      <c r="S370" s="32" t="s">
        <v>366</v>
      </c>
      <c r="T370" s="32" t="s">
        <v>366</v>
      </c>
      <c r="U370" s="32"/>
      <c r="V370" s="32" t="s">
        <v>373</v>
      </c>
      <c r="W370" s="32" t="s">
        <v>374</v>
      </c>
      <c r="X370" s="32"/>
      <c r="Y370" s="32"/>
      <c r="Z370" s="32"/>
      <c r="AA370" s="32"/>
    </row>
    <row r="371" spans="1:27" s="1" customFormat="1" hidden="1">
      <c r="A371" s="41" t="s">
        <v>99</v>
      </c>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row>
    <row r="372" spans="1:27" s="1" customFormat="1" hidden="1">
      <c r="A372" s="41" t="s">
        <v>100</v>
      </c>
      <c r="B372" s="32">
        <v>37</v>
      </c>
      <c r="C372" s="32">
        <v>37</v>
      </c>
      <c r="D372" s="32">
        <v>37</v>
      </c>
      <c r="E372" s="32">
        <v>37</v>
      </c>
      <c r="F372" s="32">
        <v>37</v>
      </c>
      <c r="G372" s="32"/>
      <c r="H372" s="32">
        <v>3325</v>
      </c>
      <c r="I372" s="32">
        <v>54</v>
      </c>
      <c r="J372" s="32">
        <v>0</v>
      </c>
      <c r="K372" s="32">
        <v>41</v>
      </c>
      <c r="L372" s="32">
        <v>20</v>
      </c>
      <c r="M372" s="32">
        <v>0</v>
      </c>
      <c r="N372" s="32">
        <v>33</v>
      </c>
      <c r="O372" s="32" t="s">
        <v>362</v>
      </c>
      <c r="P372" s="32"/>
      <c r="Q372" s="32" t="s">
        <v>364</v>
      </c>
      <c r="R372" s="32"/>
      <c r="S372" s="32" t="s">
        <v>366</v>
      </c>
      <c r="T372" s="32" t="s">
        <v>367</v>
      </c>
      <c r="U372" s="32"/>
      <c r="V372" s="32" t="s">
        <v>377</v>
      </c>
      <c r="W372" s="32" t="s">
        <v>374</v>
      </c>
      <c r="X372" s="32"/>
      <c r="Y372" s="32"/>
      <c r="Z372" s="32"/>
      <c r="AA372" s="32"/>
    </row>
    <row r="373" spans="1:27" s="1" customFormat="1" hidden="1">
      <c r="A373" s="41" t="s">
        <v>101</v>
      </c>
      <c r="B373" s="32">
        <v>37</v>
      </c>
      <c r="C373" s="32">
        <v>37</v>
      </c>
      <c r="D373" s="32">
        <v>37</v>
      </c>
      <c r="E373" s="32">
        <v>37</v>
      </c>
      <c r="F373" s="32">
        <v>37</v>
      </c>
      <c r="G373" s="32"/>
      <c r="H373" s="32">
        <v>1554</v>
      </c>
      <c r="I373" s="32">
        <v>23</v>
      </c>
      <c r="J373" s="32">
        <v>30</v>
      </c>
      <c r="K373" s="32">
        <v>23</v>
      </c>
      <c r="L373" s="32">
        <v>14</v>
      </c>
      <c r="M373" s="32">
        <v>17</v>
      </c>
      <c r="N373" s="32">
        <v>14</v>
      </c>
      <c r="O373" s="32" t="s">
        <v>362</v>
      </c>
      <c r="P373" s="32" t="s">
        <v>363</v>
      </c>
      <c r="Q373" s="32" t="s">
        <v>364</v>
      </c>
      <c r="R373" s="32" t="s">
        <v>365</v>
      </c>
      <c r="S373" s="32"/>
      <c r="T373" s="32" t="s">
        <v>367</v>
      </c>
      <c r="U373" s="32"/>
      <c r="V373" s="32"/>
      <c r="W373" s="32" t="s">
        <v>373</v>
      </c>
      <c r="X373" s="32">
        <v>27</v>
      </c>
      <c r="Y373" s="32">
        <v>27</v>
      </c>
      <c r="Z373" s="32"/>
      <c r="AA373" s="32"/>
    </row>
    <row r="374" spans="1:27" s="1" customFormat="1" hidden="1">
      <c r="A374" s="41" t="s">
        <v>102</v>
      </c>
      <c r="B374" s="32">
        <v>37</v>
      </c>
      <c r="C374" s="32">
        <v>37</v>
      </c>
      <c r="D374" s="32">
        <v>37</v>
      </c>
      <c r="E374" s="32">
        <v>37</v>
      </c>
      <c r="F374" s="32">
        <v>37</v>
      </c>
      <c r="G374" s="32"/>
      <c r="H374" s="32"/>
      <c r="I374" s="32" t="s">
        <v>378</v>
      </c>
      <c r="J374" s="32" t="s">
        <v>379</v>
      </c>
      <c r="K374" s="32" t="s">
        <v>380</v>
      </c>
      <c r="L374" s="32" t="s">
        <v>381</v>
      </c>
      <c r="M374" s="32" t="s">
        <v>381</v>
      </c>
      <c r="N374" s="32" t="s">
        <v>381</v>
      </c>
      <c r="O374" s="32"/>
      <c r="P374" s="32"/>
      <c r="Q374" s="32"/>
      <c r="R374" s="32"/>
      <c r="S374" s="32"/>
      <c r="T374" s="32"/>
      <c r="U374" s="32"/>
      <c r="V374" s="32" t="s">
        <v>382</v>
      </c>
      <c r="W374" s="32" t="s">
        <v>373</v>
      </c>
      <c r="X374" s="32" t="s">
        <v>378</v>
      </c>
      <c r="Y374" s="32" t="s">
        <v>383</v>
      </c>
      <c r="Z374" s="32"/>
      <c r="AA374" s="32"/>
    </row>
    <row r="375" spans="1:27" s="1" customFormat="1" hidden="1">
      <c r="A375" s="41" t="s">
        <v>103</v>
      </c>
      <c r="B375" s="32">
        <v>37</v>
      </c>
      <c r="C375" s="32">
        <v>37</v>
      </c>
      <c r="D375" s="32">
        <v>37</v>
      </c>
      <c r="E375" s="32">
        <v>37</v>
      </c>
      <c r="F375" s="32">
        <v>37</v>
      </c>
      <c r="G375" s="32"/>
      <c r="H375" s="32">
        <v>900</v>
      </c>
      <c r="I375" s="32">
        <v>23</v>
      </c>
      <c r="J375" s="32">
        <v>28</v>
      </c>
      <c r="K375" s="32">
        <v>16</v>
      </c>
      <c r="L375" s="32">
        <v>15</v>
      </c>
      <c r="M375" s="32">
        <v>9</v>
      </c>
      <c r="N375" s="32">
        <v>27</v>
      </c>
      <c r="O375" s="32" t="s">
        <v>362</v>
      </c>
      <c r="P375" s="32" t="s">
        <v>363</v>
      </c>
      <c r="Q375" s="32" t="s">
        <v>364</v>
      </c>
      <c r="R375" s="32" t="s">
        <v>376</v>
      </c>
      <c r="S375" s="32"/>
      <c r="T375" s="32" t="s">
        <v>366</v>
      </c>
      <c r="U375" s="32"/>
      <c r="V375" s="32"/>
      <c r="W375" s="32" t="s">
        <v>373</v>
      </c>
      <c r="X375" s="32">
        <v>23</v>
      </c>
      <c r="Y375" s="32">
        <v>138</v>
      </c>
      <c r="Z375" s="32"/>
      <c r="AA375" s="32"/>
    </row>
    <row r="376" spans="1:27" s="1" customFormat="1" hidden="1">
      <c r="A376" s="41" t="s">
        <v>104</v>
      </c>
      <c r="B376" s="32">
        <v>36</v>
      </c>
      <c r="C376" s="32">
        <v>36</v>
      </c>
      <c r="D376" s="32">
        <v>36</v>
      </c>
      <c r="E376" s="32">
        <v>36</v>
      </c>
      <c r="F376" s="32">
        <v>36</v>
      </c>
      <c r="G376" s="32"/>
      <c r="H376" s="32">
        <v>846</v>
      </c>
      <c r="I376" s="32">
        <v>23.5</v>
      </c>
      <c r="J376" s="32">
        <v>23.5</v>
      </c>
      <c r="K376" s="32">
        <v>23.5</v>
      </c>
      <c r="L376" s="32">
        <v>12.5</v>
      </c>
      <c r="M376" s="32">
        <v>12.5</v>
      </c>
      <c r="N376" s="32">
        <v>12.5</v>
      </c>
      <c r="O376" s="32" t="s">
        <v>362</v>
      </c>
      <c r="P376" s="32" t="s">
        <v>363</v>
      </c>
      <c r="Q376" s="32" t="s">
        <v>364</v>
      </c>
      <c r="R376" s="32" t="s">
        <v>365</v>
      </c>
      <c r="S376" s="32"/>
      <c r="T376" s="32" t="s">
        <v>367</v>
      </c>
      <c r="U376" s="32"/>
      <c r="V376" s="32"/>
      <c r="W376" s="32" t="s">
        <v>373</v>
      </c>
      <c r="X376" s="32">
        <v>26</v>
      </c>
      <c r="Y376" s="32" t="s">
        <v>384</v>
      </c>
      <c r="Z376" s="32"/>
      <c r="AA376" s="32"/>
    </row>
    <row r="377" spans="1:27" s="1" customFormat="1" hidden="1">
      <c r="A377" s="41" t="s">
        <v>105</v>
      </c>
      <c r="B377" s="32">
        <v>37</v>
      </c>
      <c r="C377" s="32">
        <v>37</v>
      </c>
      <c r="D377" s="32">
        <v>37</v>
      </c>
      <c r="E377" s="32">
        <v>37</v>
      </c>
      <c r="F377" s="32">
        <v>37</v>
      </c>
      <c r="G377" s="32"/>
      <c r="H377" s="32">
        <v>864</v>
      </c>
      <c r="I377" s="32">
        <v>24</v>
      </c>
      <c r="J377" s="32">
        <v>24</v>
      </c>
      <c r="K377" s="32">
        <v>24</v>
      </c>
      <c r="L377" s="32">
        <v>13</v>
      </c>
      <c r="M377" s="32">
        <v>13</v>
      </c>
      <c r="N377" s="32">
        <v>13</v>
      </c>
      <c r="O377" s="32" t="s">
        <v>362</v>
      </c>
      <c r="P377" s="32"/>
      <c r="Q377" s="32" t="s">
        <v>364</v>
      </c>
      <c r="R377" s="32" t="s">
        <v>365</v>
      </c>
      <c r="S377" s="32"/>
      <c r="T377" s="32" t="s">
        <v>367</v>
      </c>
      <c r="U377" s="32"/>
      <c r="V377" s="32"/>
      <c r="W377" s="32" t="s">
        <v>374</v>
      </c>
      <c r="X377" s="32"/>
      <c r="Y377" s="32"/>
      <c r="Z377" s="32"/>
      <c r="AA377" s="32"/>
    </row>
    <row r="378" spans="1:27" s="1" customFormat="1" hidden="1">
      <c r="A378" s="41" t="s">
        <v>106</v>
      </c>
      <c r="B378" s="32">
        <v>37</v>
      </c>
      <c r="C378" s="32">
        <v>37</v>
      </c>
      <c r="D378" s="32">
        <v>35</v>
      </c>
      <c r="E378" s="32">
        <v>35</v>
      </c>
      <c r="F378" s="32">
        <v>35</v>
      </c>
      <c r="G378" s="32"/>
      <c r="H378" s="32">
        <v>800</v>
      </c>
      <c r="I378" s="32">
        <v>24</v>
      </c>
      <c r="J378" s="32">
        <v>35</v>
      </c>
      <c r="K378" s="32">
        <v>5.5</v>
      </c>
      <c r="L378" s="32">
        <v>11</v>
      </c>
      <c r="M378" s="32">
        <v>35</v>
      </c>
      <c r="N378" s="32">
        <v>31</v>
      </c>
      <c r="O378" s="32" t="s">
        <v>362</v>
      </c>
      <c r="P378" s="32" t="s">
        <v>363</v>
      </c>
      <c r="Q378" s="32" t="s">
        <v>364</v>
      </c>
      <c r="R378" s="32"/>
      <c r="S378" s="32"/>
      <c r="T378" s="32" t="s">
        <v>367</v>
      </c>
      <c r="U378" s="32"/>
      <c r="V378" s="32"/>
      <c r="W378" s="32" t="s">
        <v>373</v>
      </c>
      <c r="X378" s="32">
        <v>27</v>
      </c>
      <c r="Y378" s="32">
        <v>150</v>
      </c>
      <c r="Z378" s="32"/>
      <c r="AA378" s="32"/>
    </row>
    <row r="379" spans="1:27" s="1" customFormat="1" hidden="1">
      <c r="A379" s="41" t="s">
        <v>107</v>
      </c>
      <c r="B379" s="32">
        <v>37</v>
      </c>
      <c r="C379" s="32">
        <v>37</v>
      </c>
      <c r="D379" s="32">
        <v>37</v>
      </c>
      <c r="E379" s="32">
        <v>37</v>
      </c>
      <c r="F379" s="32">
        <v>37</v>
      </c>
      <c r="G379" s="32"/>
      <c r="H379" s="32">
        <v>828</v>
      </c>
      <c r="I379" s="32">
        <v>24</v>
      </c>
      <c r="J379" s="32">
        <v>37</v>
      </c>
      <c r="K379" s="32">
        <v>12</v>
      </c>
      <c r="L379" s="32">
        <v>13</v>
      </c>
      <c r="M379" s="32">
        <v>0</v>
      </c>
      <c r="N379" s="32">
        <v>25</v>
      </c>
      <c r="O379" s="32" t="s">
        <v>362</v>
      </c>
      <c r="P379" s="32" t="s">
        <v>363</v>
      </c>
      <c r="Q379" s="32" t="s">
        <v>364</v>
      </c>
      <c r="R379" s="32"/>
      <c r="S379" s="32"/>
      <c r="T379" s="32" t="s">
        <v>367</v>
      </c>
      <c r="U379" s="32"/>
      <c r="V379" s="32"/>
      <c r="W379" s="32" t="s">
        <v>374</v>
      </c>
      <c r="X379" s="32"/>
      <c r="Y379" s="32"/>
      <c r="Z379" s="32"/>
      <c r="AA379" s="32"/>
    </row>
    <row r="380" spans="1:27" s="1" customFormat="1" hidden="1">
      <c r="A380" s="41" t="s">
        <v>108</v>
      </c>
      <c r="B380" s="32">
        <v>37</v>
      </c>
      <c r="C380" s="32">
        <v>37</v>
      </c>
      <c r="D380" s="32">
        <v>37</v>
      </c>
      <c r="E380" s="32">
        <v>37</v>
      </c>
      <c r="F380" s="32">
        <v>37</v>
      </c>
      <c r="G380" s="32"/>
      <c r="H380" s="32">
        <v>1929.29</v>
      </c>
      <c r="I380" s="32">
        <v>24</v>
      </c>
      <c r="J380" s="32">
        <v>28</v>
      </c>
      <c r="K380" s="32">
        <v>12</v>
      </c>
      <c r="L380" s="32">
        <v>13</v>
      </c>
      <c r="M380" s="32">
        <v>9</v>
      </c>
      <c r="N380" s="32">
        <v>25</v>
      </c>
      <c r="O380" s="32" t="s">
        <v>362</v>
      </c>
      <c r="P380" s="32" t="s">
        <v>363</v>
      </c>
      <c r="Q380" s="32" t="s">
        <v>364</v>
      </c>
      <c r="R380" s="32" t="s">
        <v>365</v>
      </c>
      <c r="S380" s="32"/>
      <c r="T380" s="32" t="s">
        <v>367</v>
      </c>
      <c r="U380" s="32"/>
      <c r="V380" s="32"/>
      <c r="W380" s="32" t="s">
        <v>374</v>
      </c>
      <c r="X380" s="32"/>
      <c r="Y380" s="32"/>
      <c r="Z380" s="32"/>
      <c r="AA380" s="32"/>
    </row>
    <row r="381" spans="1:27" s="1" customFormat="1" hidden="1">
      <c r="A381" s="41" t="s">
        <v>109</v>
      </c>
      <c r="B381" s="32">
        <v>37</v>
      </c>
      <c r="C381" s="32">
        <v>37</v>
      </c>
      <c r="D381" s="32">
        <v>37</v>
      </c>
      <c r="E381" s="32"/>
      <c r="F381" s="32">
        <v>37</v>
      </c>
      <c r="G381" s="32"/>
      <c r="H381" s="32">
        <v>1929.29</v>
      </c>
      <c r="I381" s="32">
        <v>24</v>
      </c>
      <c r="J381" s="32">
        <v>28</v>
      </c>
      <c r="K381" s="32">
        <v>12</v>
      </c>
      <c r="L381" s="32">
        <v>13</v>
      </c>
      <c r="M381" s="32">
        <v>9</v>
      </c>
      <c r="N381" s="32">
        <v>25</v>
      </c>
      <c r="O381" s="32" t="s">
        <v>362</v>
      </c>
      <c r="P381" s="32" t="s">
        <v>363</v>
      </c>
      <c r="Q381" s="32" t="s">
        <v>364</v>
      </c>
      <c r="R381" s="32" t="s">
        <v>365</v>
      </c>
      <c r="S381" s="32"/>
      <c r="T381" s="32" t="s">
        <v>367</v>
      </c>
      <c r="U381" s="32"/>
      <c r="V381" s="32"/>
      <c r="W381" s="32" t="s">
        <v>374</v>
      </c>
      <c r="X381" s="32"/>
      <c r="Y381" s="32"/>
      <c r="Z381" s="32"/>
      <c r="AA381" s="32"/>
    </row>
    <row r="382" spans="1:27" s="1" customFormat="1" hidden="1">
      <c r="A382" s="41" t="s">
        <v>110</v>
      </c>
      <c r="B382" s="32">
        <v>37</v>
      </c>
      <c r="C382" s="32">
        <v>37</v>
      </c>
      <c r="D382" s="32">
        <v>37</v>
      </c>
      <c r="E382" s="32">
        <v>37</v>
      </c>
      <c r="F382" s="32">
        <v>37</v>
      </c>
      <c r="G382" s="32"/>
      <c r="H382" s="32">
        <v>1924</v>
      </c>
      <c r="I382" s="32">
        <v>26</v>
      </c>
      <c r="J382" s="32">
        <v>0</v>
      </c>
      <c r="K382" s="32">
        <v>0</v>
      </c>
      <c r="L382" s="32">
        <v>11</v>
      </c>
      <c r="M382" s="32">
        <v>0</v>
      </c>
      <c r="N382" s="32">
        <v>0</v>
      </c>
      <c r="O382" s="32" t="s">
        <v>362</v>
      </c>
      <c r="P382" s="32" t="s">
        <v>363</v>
      </c>
      <c r="Q382" s="32" t="s">
        <v>364</v>
      </c>
      <c r="R382" s="32"/>
      <c r="S382" s="32"/>
      <c r="T382" s="32" t="s">
        <v>367</v>
      </c>
      <c r="U382" s="32"/>
      <c r="V382" s="32"/>
      <c r="W382" s="32" t="s">
        <v>373</v>
      </c>
      <c r="X382" s="32">
        <v>26</v>
      </c>
      <c r="Y382" s="32">
        <v>0</v>
      </c>
      <c r="Z382" s="32"/>
      <c r="AA382" s="32"/>
    </row>
    <row r="383" spans="1:27" s="1" customFormat="1" hidden="1">
      <c r="A383" s="41" t="s">
        <v>111</v>
      </c>
      <c r="B383" s="32">
        <v>37</v>
      </c>
      <c r="C383" s="32">
        <v>37</v>
      </c>
      <c r="D383" s="32">
        <v>37</v>
      </c>
      <c r="E383" s="32">
        <v>37</v>
      </c>
      <c r="F383" s="32">
        <v>37</v>
      </c>
      <c r="G383" s="32"/>
      <c r="H383" s="32">
        <v>1517</v>
      </c>
      <c r="I383" s="32">
        <v>24.5</v>
      </c>
      <c r="J383" s="32">
        <v>30</v>
      </c>
      <c r="K383" s="32">
        <v>21</v>
      </c>
      <c r="L383" s="32">
        <v>12.5</v>
      </c>
      <c r="M383" s="32">
        <v>7</v>
      </c>
      <c r="N383" s="32">
        <v>16</v>
      </c>
      <c r="O383" s="32" t="s">
        <v>362</v>
      </c>
      <c r="P383" s="32" t="s">
        <v>363</v>
      </c>
      <c r="Q383" s="32" t="s">
        <v>364</v>
      </c>
      <c r="R383" s="32"/>
      <c r="S383" s="32"/>
      <c r="T383" s="32" t="s">
        <v>367</v>
      </c>
      <c r="U383" s="32"/>
      <c r="V383" s="32"/>
      <c r="W383" s="32" t="s">
        <v>374</v>
      </c>
      <c r="X383" s="32"/>
      <c r="Y383" s="32"/>
      <c r="Z383" s="32"/>
      <c r="AA383" s="32"/>
    </row>
    <row r="384" spans="1:27" s="1" customFormat="1" hidden="1">
      <c r="A384" s="41" t="s">
        <v>112</v>
      </c>
      <c r="B384" s="32" t="s">
        <v>385</v>
      </c>
      <c r="C384" s="32">
        <v>37</v>
      </c>
      <c r="D384" s="32">
        <v>37</v>
      </c>
      <c r="E384" s="32">
        <v>37</v>
      </c>
      <c r="F384" s="32">
        <v>37</v>
      </c>
      <c r="G384" s="32"/>
      <c r="H384" s="32"/>
      <c r="I384" s="32" t="s">
        <v>386</v>
      </c>
      <c r="J384" s="32">
        <v>0</v>
      </c>
      <c r="K384" s="32">
        <v>9</v>
      </c>
      <c r="L384" s="32" t="s">
        <v>387</v>
      </c>
      <c r="M384" s="32">
        <v>37</v>
      </c>
      <c r="N384" s="32">
        <v>28</v>
      </c>
      <c r="O384" s="32" t="s">
        <v>362</v>
      </c>
      <c r="P384" s="32" t="s">
        <v>363</v>
      </c>
      <c r="Q384" s="32" t="s">
        <v>364</v>
      </c>
      <c r="R384" s="32" t="s">
        <v>365</v>
      </c>
      <c r="S384" s="32" t="s">
        <v>366</v>
      </c>
      <c r="T384" s="32" t="s">
        <v>367</v>
      </c>
      <c r="U384" s="32"/>
      <c r="V384" s="32"/>
      <c r="W384" s="32" t="s">
        <v>373</v>
      </c>
      <c r="X384" s="32"/>
      <c r="Y384" s="32"/>
      <c r="Z384" s="32"/>
      <c r="AA384" s="32"/>
    </row>
    <row r="385" spans="1:27" s="1" customFormat="1" hidden="1">
      <c r="A385" s="41" t="s">
        <v>113</v>
      </c>
      <c r="B385" s="32">
        <v>37</v>
      </c>
      <c r="C385" s="32">
        <v>37</v>
      </c>
      <c r="D385" s="32">
        <v>37</v>
      </c>
      <c r="E385" s="32">
        <v>37</v>
      </c>
      <c r="F385" s="32">
        <v>37</v>
      </c>
      <c r="G385" s="32"/>
      <c r="H385" s="32">
        <v>868</v>
      </c>
      <c r="I385" s="32">
        <v>25</v>
      </c>
      <c r="J385" s="32" t="s">
        <v>375</v>
      </c>
      <c r="K385" s="32">
        <v>12</v>
      </c>
      <c r="L385" s="32" t="s">
        <v>388</v>
      </c>
      <c r="M385" s="32">
        <v>37</v>
      </c>
      <c r="N385" s="32" t="s">
        <v>388</v>
      </c>
      <c r="O385" s="32" t="s">
        <v>362</v>
      </c>
      <c r="P385" s="32" t="s">
        <v>363</v>
      </c>
      <c r="Q385" s="32" t="s">
        <v>364</v>
      </c>
      <c r="R385" s="32"/>
      <c r="S385" s="32"/>
      <c r="T385" s="32" t="s">
        <v>367</v>
      </c>
      <c r="U385" s="32"/>
      <c r="V385" s="32"/>
      <c r="W385" s="32" t="s">
        <v>374</v>
      </c>
      <c r="X385" s="32"/>
      <c r="Y385" s="32"/>
      <c r="Z385" s="32"/>
      <c r="AA385" s="32"/>
    </row>
    <row r="386" spans="1:27" s="1" customFormat="1" hidden="1">
      <c r="A386" s="41" t="s">
        <v>114</v>
      </c>
      <c r="B386" s="32">
        <v>37</v>
      </c>
      <c r="C386" s="32">
        <v>37</v>
      </c>
      <c r="D386" s="32">
        <v>37</v>
      </c>
      <c r="E386" s="32">
        <v>37</v>
      </c>
      <c r="F386" s="32">
        <v>37</v>
      </c>
      <c r="G386" s="32"/>
      <c r="H386" s="32">
        <v>936</v>
      </c>
      <c r="I386" s="32">
        <v>27</v>
      </c>
      <c r="J386" s="32">
        <v>27</v>
      </c>
      <c r="K386" s="32">
        <v>27</v>
      </c>
      <c r="L386" s="32">
        <v>10</v>
      </c>
      <c r="M386" s="32">
        <v>10</v>
      </c>
      <c r="N386" s="32">
        <v>10</v>
      </c>
      <c r="O386" s="32" t="s">
        <v>362</v>
      </c>
      <c r="P386" s="32" t="s">
        <v>363</v>
      </c>
      <c r="Q386" s="32" t="s">
        <v>364</v>
      </c>
      <c r="R386" s="32"/>
      <c r="S386" s="32" t="s">
        <v>366</v>
      </c>
      <c r="T386" s="32" t="s">
        <v>367</v>
      </c>
      <c r="U386" s="32" t="s">
        <v>368</v>
      </c>
      <c r="V386" s="32"/>
      <c r="W386" s="32" t="s">
        <v>373</v>
      </c>
      <c r="X386" s="32">
        <v>27</v>
      </c>
      <c r="Y386" s="32" t="s">
        <v>389</v>
      </c>
      <c r="Z386" s="32"/>
      <c r="AA386" s="32"/>
    </row>
    <row r="387" spans="1:27" s="1" customFormat="1" hidden="1">
      <c r="A387" s="41" t="s">
        <v>115</v>
      </c>
      <c r="B387" s="32">
        <v>36.5</v>
      </c>
      <c r="C387" s="32">
        <v>36.5</v>
      </c>
      <c r="D387" s="32">
        <v>36.5</v>
      </c>
      <c r="E387" s="32">
        <v>36.5</v>
      </c>
      <c r="F387" s="32">
        <v>36.5</v>
      </c>
      <c r="G387" s="32"/>
      <c r="H387" s="32"/>
      <c r="I387" s="32">
        <v>23</v>
      </c>
      <c r="J387" s="32">
        <v>24</v>
      </c>
      <c r="K387" s="32">
        <v>21</v>
      </c>
      <c r="L387" s="32">
        <v>13.5</v>
      </c>
      <c r="M387" s="32">
        <v>12.5</v>
      </c>
      <c r="N387" s="32">
        <v>15.5</v>
      </c>
      <c r="O387" s="32" t="s">
        <v>362</v>
      </c>
      <c r="P387" s="32" t="s">
        <v>363</v>
      </c>
      <c r="Q387" s="32" t="s">
        <v>364</v>
      </c>
      <c r="R387" s="32" t="s">
        <v>365</v>
      </c>
      <c r="S387" s="32"/>
      <c r="T387" s="32" t="s">
        <v>367</v>
      </c>
      <c r="U387" s="32"/>
      <c r="V387" s="32"/>
      <c r="W387" s="32" t="s">
        <v>373</v>
      </c>
      <c r="X387" s="32">
        <v>25</v>
      </c>
      <c r="Y387" s="32">
        <v>150</v>
      </c>
      <c r="Z387" s="32"/>
      <c r="AA387" s="32"/>
    </row>
    <row r="388" spans="1:27" s="1" customFormat="1" hidden="1">
      <c r="A388" s="41" t="s">
        <v>116</v>
      </c>
      <c r="B388" s="32">
        <v>37</v>
      </c>
      <c r="C388" s="32">
        <v>37</v>
      </c>
      <c r="D388" s="32">
        <v>37</v>
      </c>
      <c r="E388" s="32">
        <v>37</v>
      </c>
      <c r="F388" s="32">
        <v>37</v>
      </c>
      <c r="G388" s="32"/>
      <c r="H388" s="32">
        <v>828</v>
      </c>
      <c r="I388" s="32" t="s">
        <v>390</v>
      </c>
      <c r="J388" s="32" t="s">
        <v>391</v>
      </c>
      <c r="K388" s="32" t="s">
        <v>392</v>
      </c>
      <c r="L388" s="32">
        <v>13</v>
      </c>
      <c r="M388" s="32" t="s">
        <v>391</v>
      </c>
      <c r="N388" s="32">
        <v>19</v>
      </c>
      <c r="O388" s="32" t="s">
        <v>362</v>
      </c>
      <c r="P388" s="32" t="s">
        <v>363</v>
      </c>
      <c r="Q388" s="32" t="s">
        <v>364</v>
      </c>
      <c r="R388" s="32"/>
      <c r="S388" s="32"/>
      <c r="T388" s="32" t="s">
        <v>367</v>
      </c>
      <c r="U388" s="32"/>
      <c r="V388" s="32"/>
      <c r="W388" s="32" t="s">
        <v>373</v>
      </c>
      <c r="X388" s="32">
        <v>24</v>
      </c>
      <c r="Y388" s="32" t="s">
        <v>391</v>
      </c>
      <c r="Z388" s="32"/>
      <c r="AA388" s="32"/>
    </row>
    <row r="389" spans="1:27" s="1" customFormat="1" hidden="1">
      <c r="A389" s="41" t="s">
        <v>117</v>
      </c>
      <c r="B389" s="32"/>
      <c r="C389" s="32"/>
      <c r="D389" s="32"/>
      <c r="E389" s="32"/>
      <c r="F389" s="32"/>
      <c r="G389" s="32"/>
      <c r="H389" s="32"/>
      <c r="I389" s="32"/>
      <c r="J389" s="32"/>
      <c r="K389" s="32"/>
      <c r="L389" s="32"/>
      <c r="M389" s="32"/>
      <c r="N389" s="32"/>
      <c r="O389" s="32" t="s">
        <v>362</v>
      </c>
      <c r="P389" s="32" t="s">
        <v>363</v>
      </c>
      <c r="Q389" s="32" t="s">
        <v>364</v>
      </c>
      <c r="R389" s="32" t="s">
        <v>365</v>
      </c>
      <c r="S389" s="32"/>
      <c r="T389" s="32" t="s">
        <v>367</v>
      </c>
      <c r="U389" s="32"/>
      <c r="V389" s="32"/>
      <c r="W389" s="32" t="s">
        <v>374</v>
      </c>
      <c r="X389" s="32"/>
      <c r="Y389" s="32"/>
      <c r="Z389" s="32"/>
      <c r="AA389" s="32"/>
    </row>
    <row r="390" spans="1:27" s="1" customFormat="1" hidden="1">
      <c r="A390" s="41" t="s">
        <v>118</v>
      </c>
      <c r="B390" s="32">
        <v>37</v>
      </c>
      <c r="C390" s="32">
        <v>37</v>
      </c>
      <c r="D390" s="32">
        <v>37</v>
      </c>
      <c r="E390" s="32">
        <v>37</v>
      </c>
      <c r="F390" s="32">
        <v>37</v>
      </c>
      <c r="G390" s="32"/>
      <c r="H390" s="32">
        <v>792</v>
      </c>
      <c r="I390" s="32">
        <v>22</v>
      </c>
      <c r="J390" s="32">
        <v>14</v>
      </c>
      <c r="K390" s="32">
        <v>22</v>
      </c>
      <c r="L390" s="32">
        <v>15</v>
      </c>
      <c r="M390" s="32">
        <v>23</v>
      </c>
      <c r="N390" s="32">
        <v>15</v>
      </c>
      <c r="O390" s="32" t="s">
        <v>362</v>
      </c>
      <c r="P390" s="32" t="s">
        <v>363</v>
      </c>
      <c r="Q390" s="32" t="s">
        <v>364</v>
      </c>
      <c r="R390" s="32" t="s">
        <v>376</v>
      </c>
      <c r="S390" s="32"/>
      <c r="T390" s="32" t="s">
        <v>366</v>
      </c>
      <c r="U390" s="32"/>
      <c r="V390" s="32" t="s">
        <v>373</v>
      </c>
      <c r="W390" s="32" t="s">
        <v>373</v>
      </c>
      <c r="X390" s="32">
        <v>26</v>
      </c>
      <c r="Y390" s="32"/>
      <c r="Z390" s="32"/>
      <c r="AA390" s="32"/>
    </row>
    <row r="391" spans="1:27" s="1" customFormat="1" hidden="1">
      <c r="A391" s="41" t="s">
        <v>119</v>
      </c>
      <c r="B391" s="32">
        <v>37</v>
      </c>
      <c r="C391" s="32">
        <v>37</v>
      </c>
      <c r="D391" s="32">
        <v>37</v>
      </c>
      <c r="E391" s="32">
        <v>37</v>
      </c>
      <c r="F391" s="32">
        <v>37</v>
      </c>
      <c r="G391" s="32"/>
      <c r="H391" s="32">
        <v>852</v>
      </c>
      <c r="I391" s="32">
        <v>26</v>
      </c>
      <c r="J391" s="32">
        <v>26</v>
      </c>
      <c r="K391" s="32">
        <v>26</v>
      </c>
      <c r="L391" s="32">
        <v>37</v>
      </c>
      <c r="M391" s="32">
        <v>37</v>
      </c>
      <c r="N391" s="32">
        <v>37</v>
      </c>
      <c r="O391" s="32" t="s">
        <v>362</v>
      </c>
      <c r="P391" s="32" t="s">
        <v>363</v>
      </c>
      <c r="Q391" s="32" t="s">
        <v>364</v>
      </c>
      <c r="R391" s="32"/>
      <c r="S391" s="32"/>
      <c r="T391" s="32"/>
      <c r="U391" s="32"/>
      <c r="V391" s="32"/>
      <c r="W391" s="32" t="s">
        <v>373</v>
      </c>
      <c r="X391" s="32">
        <v>26</v>
      </c>
      <c r="Y391" s="32">
        <v>156</v>
      </c>
      <c r="Z391" s="32"/>
      <c r="AA391" s="32"/>
    </row>
    <row r="392" spans="1:27" s="1" customFormat="1" hidden="1">
      <c r="A392" s="41" t="s">
        <v>120</v>
      </c>
      <c r="B392" s="32">
        <v>37</v>
      </c>
      <c r="C392" s="32">
        <v>37</v>
      </c>
      <c r="D392" s="32">
        <v>37</v>
      </c>
      <c r="E392" s="32">
        <v>37</v>
      </c>
      <c r="F392" s="32">
        <v>37</v>
      </c>
      <c r="G392" s="32"/>
      <c r="H392" s="32"/>
      <c r="I392" s="32">
        <v>24</v>
      </c>
      <c r="J392" s="32">
        <v>24</v>
      </c>
      <c r="K392" s="32">
        <v>24</v>
      </c>
      <c r="L392" s="32">
        <v>13</v>
      </c>
      <c r="M392" s="32">
        <v>13</v>
      </c>
      <c r="N392" s="32">
        <v>13</v>
      </c>
      <c r="O392" s="32" t="s">
        <v>362</v>
      </c>
      <c r="P392" s="32"/>
      <c r="Q392" s="32" t="s">
        <v>364</v>
      </c>
      <c r="R392" s="32"/>
      <c r="S392" s="32" t="s">
        <v>366</v>
      </c>
      <c r="T392" s="32"/>
      <c r="U392" s="32"/>
      <c r="V392" s="32"/>
      <c r="W392" s="32" t="s">
        <v>373</v>
      </c>
      <c r="X392" s="32">
        <v>24</v>
      </c>
      <c r="Y392" s="32">
        <v>144</v>
      </c>
      <c r="Z392" s="32"/>
      <c r="AA392" s="32"/>
    </row>
    <row r="393" spans="1:27" s="1" customFormat="1" hidden="1">
      <c r="A393" s="41" t="s">
        <v>121</v>
      </c>
      <c r="B393" s="32">
        <v>37</v>
      </c>
      <c r="C393" s="32">
        <v>37</v>
      </c>
      <c r="D393" s="32">
        <v>37</v>
      </c>
      <c r="E393" s="32">
        <v>37</v>
      </c>
      <c r="F393" s="32">
        <v>37</v>
      </c>
      <c r="G393" s="32"/>
      <c r="H393" s="32">
        <v>1924</v>
      </c>
      <c r="I393" s="32">
        <v>24</v>
      </c>
      <c r="J393" s="32">
        <v>0</v>
      </c>
      <c r="K393" s="32">
        <v>12</v>
      </c>
      <c r="L393" s="32">
        <v>13</v>
      </c>
      <c r="M393" s="32">
        <v>0</v>
      </c>
      <c r="N393" s="32">
        <v>25</v>
      </c>
      <c r="O393" s="32" t="s">
        <v>362</v>
      </c>
      <c r="P393" s="32" t="s">
        <v>363</v>
      </c>
      <c r="Q393" s="32" t="s">
        <v>364</v>
      </c>
      <c r="R393" s="32"/>
      <c r="S393" s="32" t="s">
        <v>366</v>
      </c>
      <c r="T393" s="32" t="s">
        <v>367</v>
      </c>
      <c r="U393" s="32" t="s">
        <v>368</v>
      </c>
      <c r="V393" s="32"/>
      <c r="W393" s="32" t="s">
        <v>374</v>
      </c>
      <c r="X393" s="32"/>
      <c r="Y393" s="32"/>
      <c r="Z393" s="32"/>
      <c r="AA393" s="32"/>
    </row>
    <row r="394" spans="1:27" s="1" customFormat="1" hidden="1">
      <c r="A394" s="41" t="s">
        <v>122</v>
      </c>
      <c r="B394" s="32">
        <v>37</v>
      </c>
      <c r="C394" s="32">
        <v>0</v>
      </c>
      <c r="D394" s="32">
        <v>37</v>
      </c>
      <c r="E394" s="32">
        <v>37</v>
      </c>
      <c r="F394" s="32">
        <v>37</v>
      </c>
      <c r="G394" s="32"/>
      <c r="H394" s="32">
        <v>37</v>
      </c>
      <c r="I394" s="32">
        <v>23.5</v>
      </c>
      <c r="J394" s="32">
        <v>30</v>
      </c>
      <c r="K394" s="32">
        <v>0</v>
      </c>
      <c r="L394" s="32">
        <v>13.5</v>
      </c>
      <c r="M394" s="32">
        <v>7</v>
      </c>
      <c r="N394" s="32">
        <v>0</v>
      </c>
      <c r="O394" s="32" t="s">
        <v>362</v>
      </c>
      <c r="P394" s="32" t="s">
        <v>363</v>
      </c>
      <c r="Q394" s="32" t="s">
        <v>364</v>
      </c>
      <c r="R394" s="32"/>
      <c r="S394" s="32" t="s">
        <v>366</v>
      </c>
      <c r="T394" s="32" t="s">
        <v>367</v>
      </c>
      <c r="U394" s="32"/>
      <c r="V394" s="32"/>
      <c r="W394" s="32" t="s">
        <v>373</v>
      </c>
      <c r="X394" s="32">
        <v>23.5</v>
      </c>
      <c r="Y394" s="32">
        <v>141</v>
      </c>
      <c r="Z394" s="32"/>
      <c r="AA394" s="32"/>
    </row>
    <row r="395" spans="1:27" s="1" customFormat="1" hidden="1">
      <c r="A395" s="41" t="s">
        <v>123</v>
      </c>
      <c r="B395" s="32">
        <v>37</v>
      </c>
      <c r="C395" s="32">
        <v>37</v>
      </c>
      <c r="D395" s="32">
        <v>37</v>
      </c>
      <c r="E395" s="32">
        <v>37</v>
      </c>
      <c r="F395" s="32">
        <v>37</v>
      </c>
      <c r="G395" s="32"/>
      <c r="H395" s="32">
        <v>24</v>
      </c>
      <c r="I395" s="32">
        <v>24</v>
      </c>
      <c r="J395" s="32">
        <v>0</v>
      </c>
      <c r="K395" s="32">
        <v>12</v>
      </c>
      <c r="L395" s="32">
        <v>13</v>
      </c>
      <c r="M395" s="32">
        <v>37</v>
      </c>
      <c r="N395" s="32">
        <v>25</v>
      </c>
      <c r="O395" s="32" t="s">
        <v>362</v>
      </c>
      <c r="P395" s="32" t="s">
        <v>363</v>
      </c>
      <c r="Q395" s="32" t="s">
        <v>364</v>
      </c>
      <c r="R395" s="32"/>
      <c r="S395" s="32" t="s">
        <v>366</v>
      </c>
      <c r="T395" s="32" t="s">
        <v>367</v>
      </c>
      <c r="U395" s="32"/>
      <c r="V395" s="32"/>
      <c r="W395" s="32" t="s">
        <v>373</v>
      </c>
      <c r="X395" s="32">
        <v>24</v>
      </c>
      <c r="Y395" s="32">
        <v>144</v>
      </c>
      <c r="Z395" s="32"/>
      <c r="AA395" s="32"/>
    </row>
    <row r="396" spans="1:27" s="1" customFormat="1" hidden="1">
      <c r="A396" s="41" t="s">
        <v>124</v>
      </c>
      <c r="B396" s="32">
        <v>37</v>
      </c>
      <c r="C396" s="32">
        <v>37</v>
      </c>
      <c r="D396" s="32">
        <v>37</v>
      </c>
      <c r="E396" s="32">
        <v>37</v>
      </c>
      <c r="F396" s="32">
        <v>37</v>
      </c>
      <c r="G396" s="32"/>
      <c r="H396" s="32">
        <v>1924</v>
      </c>
      <c r="I396" s="32">
        <v>24</v>
      </c>
      <c r="J396" s="32">
        <v>0</v>
      </c>
      <c r="K396" s="32">
        <v>24</v>
      </c>
      <c r="L396" s="32">
        <v>13</v>
      </c>
      <c r="M396" s="32">
        <v>37</v>
      </c>
      <c r="N396" s="32">
        <v>13</v>
      </c>
      <c r="O396" s="32" t="s">
        <v>362</v>
      </c>
      <c r="P396" s="32" t="s">
        <v>363</v>
      </c>
      <c r="Q396" s="32" t="s">
        <v>364</v>
      </c>
      <c r="R396" s="32"/>
      <c r="S396" s="32" t="s">
        <v>366</v>
      </c>
      <c r="T396" s="32" t="s">
        <v>367</v>
      </c>
      <c r="U396" s="32"/>
      <c r="V396" s="32"/>
      <c r="W396" s="32" t="s">
        <v>374</v>
      </c>
      <c r="X396" s="32"/>
      <c r="Y396" s="32"/>
      <c r="Z396" s="32"/>
      <c r="AA396" s="32"/>
    </row>
    <row r="397" spans="1:27" s="1" customFormat="1" hidden="1">
      <c r="A397" s="41" t="s">
        <v>125</v>
      </c>
      <c r="B397" s="32">
        <v>37</v>
      </c>
      <c r="C397" s="32">
        <v>37</v>
      </c>
      <c r="D397" s="32">
        <v>37</v>
      </c>
      <c r="E397" s="32">
        <v>37</v>
      </c>
      <c r="F397" s="32">
        <v>37</v>
      </c>
      <c r="G397" s="32"/>
      <c r="H397" s="32">
        <v>1517</v>
      </c>
      <c r="I397" s="32">
        <v>25</v>
      </c>
      <c r="J397" s="32">
        <v>0</v>
      </c>
      <c r="K397" s="32">
        <v>0</v>
      </c>
      <c r="L397" s="32">
        <v>12</v>
      </c>
      <c r="M397" s="32">
        <v>0</v>
      </c>
      <c r="N397" s="32">
        <v>0</v>
      </c>
      <c r="O397" s="32" t="s">
        <v>362</v>
      </c>
      <c r="P397" s="32" t="s">
        <v>363</v>
      </c>
      <c r="Q397" s="32" t="s">
        <v>364</v>
      </c>
      <c r="R397" s="32"/>
      <c r="S397" s="32" t="s">
        <v>366</v>
      </c>
      <c r="T397" s="32" t="s">
        <v>367</v>
      </c>
      <c r="U397" s="32"/>
      <c r="V397" s="32" t="s">
        <v>393</v>
      </c>
      <c r="W397" s="32" t="s">
        <v>373</v>
      </c>
      <c r="X397" s="32">
        <v>25</v>
      </c>
      <c r="Y397" s="32">
        <v>150</v>
      </c>
      <c r="Z397" s="32"/>
      <c r="AA397" s="32"/>
    </row>
    <row r="398" spans="1:27" s="1" customFormat="1" hidden="1">
      <c r="A398" s="41" t="s">
        <v>126</v>
      </c>
      <c r="B398" s="32">
        <v>37</v>
      </c>
      <c r="C398" s="32">
        <v>35</v>
      </c>
      <c r="D398" s="32">
        <v>35</v>
      </c>
      <c r="E398" s="32">
        <v>37</v>
      </c>
      <c r="F398" s="32">
        <v>37</v>
      </c>
      <c r="G398" s="32"/>
      <c r="H398" s="32">
        <v>850</v>
      </c>
      <c r="I398" s="32">
        <v>24</v>
      </c>
      <c r="J398" s="32">
        <v>37</v>
      </c>
      <c r="K398" s="32">
        <v>22</v>
      </c>
      <c r="L398" s="32">
        <v>11</v>
      </c>
      <c r="M398" s="32">
        <v>37</v>
      </c>
      <c r="N398" s="32">
        <v>13</v>
      </c>
      <c r="O398" s="32" t="s">
        <v>362</v>
      </c>
      <c r="P398" s="32" t="s">
        <v>363</v>
      </c>
      <c r="Q398" s="32" t="s">
        <v>364</v>
      </c>
      <c r="R398" s="32" t="s">
        <v>365</v>
      </c>
      <c r="S398" s="32" t="s">
        <v>366</v>
      </c>
      <c r="T398" s="32" t="s">
        <v>367</v>
      </c>
      <c r="U398" s="32" t="s">
        <v>368</v>
      </c>
      <c r="V398" s="32"/>
      <c r="W398" s="32" t="s">
        <v>373</v>
      </c>
      <c r="X398" s="32">
        <v>24</v>
      </c>
      <c r="Y398" s="32">
        <v>144</v>
      </c>
      <c r="Z398" s="32"/>
      <c r="AA398" s="32"/>
    </row>
    <row r="399" spans="1:27" s="1" customFormat="1" hidden="1">
      <c r="A399" s="41" t="s">
        <v>127</v>
      </c>
      <c r="B399" s="32">
        <v>37</v>
      </c>
      <c r="C399" s="32">
        <v>37</v>
      </c>
      <c r="D399" s="32">
        <v>37</v>
      </c>
      <c r="E399" s="32">
        <v>37</v>
      </c>
      <c r="F399" s="32">
        <v>37</v>
      </c>
      <c r="G399" s="32"/>
      <c r="H399" s="32">
        <v>1924</v>
      </c>
      <c r="I399" s="32" t="s">
        <v>394</v>
      </c>
      <c r="J399" s="32" t="s">
        <v>395</v>
      </c>
      <c r="K399" s="32">
        <v>11</v>
      </c>
      <c r="L399" s="32">
        <v>41957</v>
      </c>
      <c r="M399" s="32">
        <v>41736</v>
      </c>
      <c r="N399" s="32">
        <v>26</v>
      </c>
      <c r="O399" s="32" t="s">
        <v>362</v>
      </c>
      <c r="P399" s="32" t="s">
        <v>363</v>
      </c>
      <c r="Q399" s="32" t="s">
        <v>364</v>
      </c>
      <c r="R399" s="32" t="s">
        <v>365</v>
      </c>
      <c r="S399" s="32"/>
      <c r="T399" s="32" t="s">
        <v>367</v>
      </c>
      <c r="U399" s="32" t="s">
        <v>368</v>
      </c>
      <c r="V399" s="32"/>
      <c r="W399" s="32" t="s">
        <v>373</v>
      </c>
      <c r="X399" s="32">
        <v>26</v>
      </c>
      <c r="Y399" s="32">
        <v>156</v>
      </c>
      <c r="Z399" s="32"/>
      <c r="AA399" s="32"/>
    </row>
    <row r="400" spans="1:27" s="1" customFormat="1" hidden="1">
      <c r="A400" s="41" t="s">
        <v>128</v>
      </c>
      <c r="B400" s="32">
        <v>37</v>
      </c>
      <c r="C400" s="32">
        <v>37</v>
      </c>
      <c r="D400" s="32">
        <v>37</v>
      </c>
      <c r="E400" s="32">
        <v>37</v>
      </c>
      <c r="F400" s="32">
        <v>37</v>
      </c>
      <c r="G400" s="32"/>
      <c r="H400" s="32">
        <v>864</v>
      </c>
      <c r="I400" s="32">
        <v>24</v>
      </c>
      <c r="J400" s="32">
        <v>15</v>
      </c>
      <c r="K400" s="32">
        <v>12</v>
      </c>
      <c r="L400" s="32">
        <v>13</v>
      </c>
      <c r="M400" s="32">
        <v>22</v>
      </c>
      <c r="N400" s="32">
        <v>25</v>
      </c>
      <c r="O400" s="32" t="s">
        <v>362</v>
      </c>
      <c r="P400" s="32" t="s">
        <v>363</v>
      </c>
      <c r="Q400" s="32" t="s">
        <v>364</v>
      </c>
      <c r="R400" s="32" t="s">
        <v>376</v>
      </c>
      <c r="S400" s="32"/>
      <c r="T400" s="32" t="s">
        <v>366</v>
      </c>
      <c r="U400" s="32"/>
      <c r="V400" s="32"/>
      <c r="W400" s="32" t="s">
        <v>374</v>
      </c>
      <c r="X400" s="32"/>
      <c r="Y400" s="32"/>
      <c r="Z400" s="32"/>
      <c r="AA400" s="32"/>
    </row>
    <row r="401" spans="1:27" s="1" customFormat="1" hidden="1">
      <c r="A401" s="41" t="s">
        <v>129</v>
      </c>
      <c r="B401" s="32">
        <v>36</v>
      </c>
      <c r="C401" s="32">
        <v>36</v>
      </c>
      <c r="D401" s="32">
        <v>36</v>
      </c>
      <c r="E401" s="32">
        <v>36</v>
      </c>
      <c r="F401" s="32">
        <v>36</v>
      </c>
      <c r="G401" s="32"/>
      <c r="H401" s="32">
        <v>1526.4</v>
      </c>
      <c r="I401" s="32">
        <v>24.75</v>
      </c>
      <c r="J401" s="32" t="s">
        <v>375</v>
      </c>
      <c r="K401" s="32" t="s">
        <v>375</v>
      </c>
      <c r="L401" s="32" t="s">
        <v>375</v>
      </c>
      <c r="M401" s="32" t="s">
        <v>375</v>
      </c>
      <c r="N401" s="32" t="s">
        <v>375</v>
      </c>
      <c r="O401" s="32" t="s">
        <v>362</v>
      </c>
      <c r="P401" s="32"/>
      <c r="Q401" s="32" t="s">
        <v>364</v>
      </c>
      <c r="R401" s="32"/>
      <c r="S401" s="32" t="s">
        <v>366</v>
      </c>
      <c r="T401" s="32"/>
      <c r="U401" s="32" t="s">
        <v>368</v>
      </c>
      <c r="V401" s="32"/>
      <c r="W401" s="32" t="s">
        <v>374</v>
      </c>
      <c r="X401" s="32"/>
      <c r="Y401" s="32"/>
      <c r="Z401" s="32"/>
      <c r="AA401" s="32"/>
    </row>
    <row r="402" spans="1:27" s="1" customFormat="1" hidden="1">
      <c r="A402" s="41" t="s">
        <v>130</v>
      </c>
      <c r="B402" s="32">
        <v>37</v>
      </c>
      <c r="C402" s="32">
        <v>37</v>
      </c>
      <c r="D402" s="32">
        <v>37</v>
      </c>
      <c r="E402" s="32">
        <v>37</v>
      </c>
      <c r="F402" s="32">
        <v>37</v>
      </c>
      <c r="G402" s="32"/>
      <c r="H402" s="32"/>
      <c r="I402" s="32">
        <v>23.6</v>
      </c>
      <c r="J402" s="32">
        <v>0</v>
      </c>
      <c r="K402" s="32">
        <v>19</v>
      </c>
      <c r="L402" s="32">
        <v>13.4</v>
      </c>
      <c r="M402" s="32">
        <v>37</v>
      </c>
      <c r="N402" s="32">
        <v>18</v>
      </c>
      <c r="O402" s="32" t="s">
        <v>362</v>
      </c>
      <c r="P402" s="32"/>
      <c r="Q402" s="32" t="s">
        <v>364</v>
      </c>
      <c r="R402" s="32"/>
      <c r="S402" s="32" t="s">
        <v>366</v>
      </c>
      <c r="T402" s="32"/>
      <c r="U402" s="32"/>
      <c r="V402" s="32"/>
      <c r="W402" s="32" t="s">
        <v>373</v>
      </c>
      <c r="X402" s="32">
        <v>27</v>
      </c>
      <c r="Y402" s="32">
        <v>27</v>
      </c>
      <c r="Z402" s="32"/>
      <c r="AA402" s="32"/>
    </row>
    <row r="403" spans="1:27" s="1" customFormat="1" hidden="1">
      <c r="A403" s="41" t="s">
        <v>131</v>
      </c>
      <c r="B403" s="32">
        <v>37</v>
      </c>
      <c r="C403" s="32">
        <v>37</v>
      </c>
      <c r="D403" s="32">
        <v>37</v>
      </c>
      <c r="E403" s="32">
        <v>37</v>
      </c>
      <c r="F403" s="32">
        <v>37</v>
      </c>
      <c r="G403" s="32"/>
      <c r="H403" s="32">
        <v>864</v>
      </c>
      <c r="I403" s="32" t="s">
        <v>396</v>
      </c>
      <c r="J403" s="32" t="s">
        <v>397</v>
      </c>
      <c r="K403" s="32" t="s">
        <v>398</v>
      </c>
      <c r="L403" s="32"/>
      <c r="M403" s="32"/>
      <c r="N403" s="32"/>
      <c r="O403" s="32" t="s">
        <v>362</v>
      </c>
      <c r="P403" s="32" t="s">
        <v>363</v>
      </c>
      <c r="Q403" s="32" t="s">
        <v>364</v>
      </c>
      <c r="R403" s="32"/>
      <c r="S403" s="32"/>
      <c r="T403" s="32"/>
      <c r="U403" s="32"/>
      <c r="V403" s="32"/>
      <c r="W403" s="32" t="s">
        <v>373</v>
      </c>
      <c r="X403" s="32"/>
      <c r="Y403" s="32"/>
      <c r="Z403" s="32"/>
      <c r="AA403" s="32"/>
    </row>
    <row r="404" spans="1:27" s="1" customFormat="1" hidden="1">
      <c r="A404" s="41" t="s">
        <v>132</v>
      </c>
      <c r="B404" s="32">
        <v>37</v>
      </c>
      <c r="C404" s="32"/>
      <c r="D404" s="32">
        <v>37</v>
      </c>
      <c r="E404" s="32">
        <v>37</v>
      </c>
      <c r="F404" s="32">
        <v>37</v>
      </c>
      <c r="G404" s="32"/>
      <c r="H404" s="32">
        <v>828</v>
      </c>
      <c r="I404" s="32">
        <v>24</v>
      </c>
      <c r="J404" s="32"/>
      <c r="K404" s="32"/>
      <c r="L404" s="32">
        <v>14</v>
      </c>
      <c r="M404" s="32"/>
      <c r="N404" s="32"/>
      <c r="O404" s="32" t="s">
        <v>362</v>
      </c>
      <c r="P404" s="32"/>
      <c r="Q404" s="32" t="s">
        <v>364</v>
      </c>
      <c r="R404" s="32"/>
      <c r="S404" s="32"/>
      <c r="T404" s="32" t="s">
        <v>367</v>
      </c>
      <c r="U404" s="32" t="s">
        <v>368</v>
      </c>
      <c r="V404" s="32"/>
      <c r="W404" s="32" t="s">
        <v>373</v>
      </c>
      <c r="X404" s="32">
        <v>24</v>
      </c>
      <c r="Y404" s="32">
        <v>144</v>
      </c>
      <c r="Z404" s="32"/>
      <c r="AA404" s="32"/>
    </row>
    <row r="405" spans="1:27" s="1" customFormat="1" hidden="1">
      <c r="A405" s="41" t="s">
        <v>133</v>
      </c>
      <c r="B405" s="32">
        <v>37</v>
      </c>
      <c r="C405" s="32">
        <v>37</v>
      </c>
      <c r="D405" s="32">
        <v>37</v>
      </c>
      <c r="E405" s="32">
        <v>37</v>
      </c>
      <c r="F405" s="32">
        <v>37</v>
      </c>
      <c r="G405" s="32"/>
      <c r="H405" s="32">
        <v>828</v>
      </c>
      <c r="I405" s="32">
        <v>23</v>
      </c>
      <c r="J405" s="32"/>
      <c r="K405" s="32">
        <v>11.5</v>
      </c>
      <c r="L405" s="32">
        <v>14</v>
      </c>
      <c r="M405" s="32">
        <v>37</v>
      </c>
      <c r="N405" s="32">
        <v>25.5</v>
      </c>
      <c r="O405" s="32" t="s">
        <v>362</v>
      </c>
      <c r="P405" s="32" t="s">
        <v>363</v>
      </c>
      <c r="Q405" s="32" t="s">
        <v>364</v>
      </c>
      <c r="R405" s="32" t="s">
        <v>365</v>
      </c>
      <c r="S405" s="32"/>
      <c r="T405" s="32" t="s">
        <v>367</v>
      </c>
      <c r="U405" s="32"/>
      <c r="V405" s="32"/>
      <c r="W405" s="32" t="s">
        <v>373</v>
      </c>
      <c r="X405" s="32">
        <v>23</v>
      </c>
      <c r="Y405" s="32">
        <v>138</v>
      </c>
      <c r="Z405" s="32"/>
      <c r="AA405" s="32"/>
    </row>
    <row r="406" spans="1:27" s="1" customFormat="1" hidden="1">
      <c r="A406" s="41" t="s">
        <v>134</v>
      </c>
      <c r="B406" s="32">
        <v>37</v>
      </c>
      <c r="C406" s="32">
        <v>37</v>
      </c>
      <c r="D406" s="32">
        <v>37</v>
      </c>
      <c r="E406" s="32">
        <v>37</v>
      </c>
      <c r="F406" s="32">
        <v>37</v>
      </c>
      <c r="G406" s="32"/>
      <c r="H406" s="32">
        <v>864</v>
      </c>
      <c r="I406" s="32">
        <v>24</v>
      </c>
      <c r="J406" s="32">
        <v>24</v>
      </c>
      <c r="K406" s="32">
        <v>16</v>
      </c>
      <c r="L406" s="32">
        <v>13</v>
      </c>
      <c r="M406" s="32">
        <v>13</v>
      </c>
      <c r="N406" s="32">
        <v>21</v>
      </c>
      <c r="O406" s="32" t="s">
        <v>362</v>
      </c>
      <c r="P406" s="32" t="s">
        <v>363</v>
      </c>
      <c r="Q406" s="32" t="s">
        <v>364</v>
      </c>
      <c r="R406" s="32"/>
      <c r="S406" s="32"/>
      <c r="T406" s="32" t="s">
        <v>366</v>
      </c>
      <c r="U406" s="32"/>
      <c r="V406" s="32"/>
      <c r="W406" s="32"/>
      <c r="X406" s="32"/>
      <c r="Y406" s="32"/>
      <c r="Z406" s="32"/>
      <c r="AA406" s="32"/>
    </row>
    <row r="407" spans="1:27" s="1" customFormat="1" hidden="1">
      <c r="A407" s="41" t="s">
        <v>135</v>
      </c>
      <c r="B407" s="32">
        <v>37</v>
      </c>
      <c r="C407" s="32">
        <v>37</v>
      </c>
      <c r="D407" s="32">
        <v>37</v>
      </c>
      <c r="E407" s="32">
        <v>37</v>
      </c>
      <c r="F407" s="32">
        <v>37</v>
      </c>
      <c r="G407" s="32"/>
      <c r="H407" s="32">
        <v>1924</v>
      </c>
      <c r="I407" s="32">
        <v>25</v>
      </c>
      <c r="J407" s="32">
        <v>25</v>
      </c>
      <c r="K407" s="32">
        <v>25</v>
      </c>
      <c r="L407" s="32">
        <v>37</v>
      </c>
      <c r="M407" s="32">
        <v>37</v>
      </c>
      <c r="N407" s="32">
        <v>37</v>
      </c>
      <c r="O407" s="32" t="s">
        <v>362</v>
      </c>
      <c r="P407" s="32" t="s">
        <v>363</v>
      </c>
      <c r="Q407" s="32" t="s">
        <v>364</v>
      </c>
      <c r="R407" s="32"/>
      <c r="S407" s="32"/>
      <c r="T407" s="32" t="s">
        <v>367</v>
      </c>
      <c r="U407" s="32"/>
      <c r="V407" s="32"/>
      <c r="W407" s="32" t="s">
        <v>373</v>
      </c>
      <c r="X407" s="32">
        <v>25</v>
      </c>
      <c r="Y407" s="32">
        <v>150</v>
      </c>
      <c r="Z407" s="32"/>
      <c r="AA407" s="32"/>
    </row>
    <row r="408" spans="1:27" s="1" customFormat="1" hidden="1">
      <c r="A408" s="41" t="s">
        <v>136</v>
      </c>
      <c r="B408" s="32">
        <v>37</v>
      </c>
      <c r="C408" s="32">
        <v>37</v>
      </c>
      <c r="D408" s="32">
        <v>37</v>
      </c>
      <c r="E408" s="32">
        <v>37</v>
      </c>
      <c r="F408" s="32">
        <v>37</v>
      </c>
      <c r="G408" s="32"/>
      <c r="H408" s="32">
        <v>840</v>
      </c>
      <c r="I408" s="32">
        <v>24</v>
      </c>
      <c r="J408" s="32">
        <v>0</v>
      </c>
      <c r="K408" s="32">
        <v>16</v>
      </c>
      <c r="L408" s="32">
        <v>13</v>
      </c>
      <c r="M408" s="32">
        <v>37</v>
      </c>
      <c r="N408" s="32">
        <v>21</v>
      </c>
      <c r="O408" s="32" t="s">
        <v>362</v>
      </c>
      <c r="P408" s="32"/>
      <c r="Q408" s="32" t="s">
        <v>364</v>
      </c>
      <c r="R408" s="32"/>
      <c r="S408" s="32"/>
      <c r="T408" s="32"/>
      <c r="U408" s="32"/>
      <c r="V408" s="32"/>
      <c r="W408" s="32"/>
      <c r="X408" s="32"/>
      <c r="Y408" s="32"/>
      <c r="Z408" s="32"/>
      <c r="AA408" s="32"/>
    </row>
    <row r="409" spans="1:27" s="1" customFormat="1" hidden="1">
      <c r="A409" s="41" t="s">
        <v>137</v>
      </c>
      <c r="B409" s="32">
        <v>37</v>
      </c>
      <c r="C409" s="32">
        <v>37</v>
      </c>
      <c r="D409" s="32">
        <v>37</v>
      </c>
      <c r="E409" s="32">
        <v>37</v>
      </c>
      <c r="F409" s="32">
        <v>37</v>
      </c>
      <c r="G409" s="32"/>
      <c r="H409" s="32">
        <v>900</v>
      </c>
      <c r="I409" s="32">
        <v>25</v>
      </c>
      <c r="J409" s="32" t="s">
        <v>399</v>
      </c>
      <c r="K409" s="32">
        <v>22</v>
      </c>
      <c r="L409" s="32">
        <v>12</v>
      </c>
      <c r="M409" s="32">
        <v>41842</v>
      </c>
      <c r="N409" s="32">
        <v>15</v>
      </c>
      <c r="O409" s="32" t="s">
        <v>362</v>
      </c>
      <c r="P409" s="32" t="s">
        <v>363</v>
      </c>
      <c r="Q409" s="32" t="s">
        <v>364</v>
      </c>
      <c r="R409" s="32"/>
      <c r="S409" s="32"/>
      <c r="T409" s="32" t="s">
        <v>367</v>
      </c>
      <c r="U409" s="32" t="s">
        <v>368</v>
      </c>
      <c r="V409" s="32" t="s">
        <v>400</v>
      </c>
      <c r="W409" s="32" t="s">
        <v>374</v>
      </c>
      <c r="X409" s="32"/>
      <c r="Y409" s="32"/>
      <c r="Z409" s="32"/>
      <c r="AA409" s="32"/>
    </row>
    <row r="410" spans="1:27" s="1" customFormat="1" hidden="1">
      <c r="A410" s="41" t="s">
        <v>138</v>
      </c>
      <c r="B410" s="32">
        <v>37</v>
      </c>
      <c r="C410" s="32">
        <v>37</v>
      </c>
      <c r="D410" s="32">
        <v>37</v>
      </c>
      <c r="E410" s="32">
        <v>37</v>
      </c>
      <c r="F410" s="32">
        <v>37</v>
      </c>
      <c r="G410" s="32"/>
      <c r="H410" s="32">
        <v>1924</v>
      </c>
      <c r="I410" s="32">
        <v>24.75</v>
      </c>
      <c r="J410" s="32">
        <v>24.75</v>
      </c>
      <c r="K410" s="32">
        <v>24.75</v>
      </c>
      <c r="L410" s="32">
        <v>14.5</v>
      </c>
      <c r="M410" s="32">
        <v>14.5</v>
      </c>
      <c r="N410" s="32">
        <v>14.5</v>
      </c>
      <c r="O410" s="32" t="s">
        <v>362</v>
      </c>
      <c r="P410" s="32"/>
      <c r="Q410" s="32" t="s">
        <v>364</v>
      </c>
      <c r="R410" s="32"/>
      <c r="S410" s="32" t="s">
        <v>366</v>
      </c>
      <c r="T410" s="32" t="s">
        <v>367</v>
      </c>
      <c r="U410" s="32" t="s">
        <v>368</v>
      </c>
      <c r="V410" s="32"/>
      <c r="W410" s="32" t="s">
        <v>374</v>
      </c>
      <c r="X410" s="32"/>
      <c r="Y410" s="32"/>
      <c r="Z410" s="32"/>
      <c r="AA410" s="32"/>
    </row>
    <row r="411" spans="1:27" s="1" customFormat="1" hidden="1">
      <c r="A411" s="41" t="s">
        <v>139</v>
      </c>
      <c r="B411" s="32" t="s">
        <v>93</v>
      </c>
      <c r="C411" s="32" t="s">
        <v>93</v>
      </c>
      <c r="D411" s="32" t="s">
        <v>93</v>
      </c>
      <c r="E411" s="32" t="s">
        <v>93</v>
      </c>
      <c r="F411" s="32" t="s">
        <v>93</v>
      </c>
      <c r="G411" s="32" t="s">
        <v>372</v>
      </c>
      <c r="H411" s="32"/>
      <c r="I411" s="32"/>
      <c r="J411" s="32"/>
      <c r="K411" s="32"/>
      <c r="L411" s="32"/>
      <c r="M411" s="32"/>
      <c r="N411" s="32"/>
      <c r="O411" s="32"/>
      <c r="P411" s="32"/>
      <c r="Q411" s="32"/>
      <c r="R411" s="32"/>
      <c r="S411" s="32"/>
      <c r="T411" s="32"/>
      <c r="U411" s="32"/>
      <c r="V411" s="32"/>
      <c r="W411" s="32"/>
      <c r="X411" s="32"/>
      <c r="Y411" s="32"/>
      <c r="Z411" s="32"/>
      <c r="AA411" s="32"/>
    </row>
    <row r="412" spans="1:27" s="1" customFormat="1" hidden="1">
      <c r="A412" s="41" t="s">
        <v>140</v>
      </c>
      <c r="B412" s="32" t="s">
        <v>93</v>
      </c>
      <c r="C412" s="32" t="s">
        <v>93</v>
      </c>
      <c r="D412" s="32" t="s">
        <v>93</v>
      </c>
      <c r="E412" s="32" t="s">
        <v>93</v>
      </c>
      <c r="F412" s="32" t="s">
        <v>93</v>
      </c>
      <c r="G412" s="32" t="s">
        <v>372</v>
      </c>
      <c r="H412" s="32"/>
      <c r="I412" s="32"/>
      <c r="J412" s="32"/>
      <c r="K412" s="32"/>
      <c r="L412" s="32"/>
      <c r="M412" s="32"/>
      <c r="N412" s="32"/>
      <c r="O412" s="32"/>
      <c r="P412" s="32"/>
      <c r="Q412" s="32"/>
      <c r="R412" s="32"/>
      <c r="S412" s="32"/>
      <c r="T412" s="32"/>
      <c r="U412" s="32"/>
      <c r="V412" s="32"/>
      <c r="W412" s="32"/>
      <c r="X412" s="32"/>
      <c r="Y412" s="32"/>
      <c r="Z412" s="32"/>
      <c r="AA412" s="32"/>
    </row>
    <row r="413" spans="1:27" s="1" customFormat="1" hidden="1">
      <c r="A413" s="41" t="s">
        <v>141</v>
      </c>
      <c r="B413" s="32">
        <v>37</v>
      </c>
      <c r="C413" s="32"/>
      <c r="D413" s="32">
        <v>37</v>
      </c>
      <c r="E413" s="32">
        <v>37</v>
      </c>
      <c r="F413" s="32">
        <v>37</v>
      </c>
      <c r="G413" s="32"/>
      <c r="H413" s="32"/>
      <c r="I413" s="32">
        <v>24</v>
      </c>
      <c r="J413" s="32">
        <v>0</v>
      </c>
      <c r="K413" s="32">
        <v>15</v>
      </c>
      <c r="L413" s="32">
        <v>13</v>
      </c>
      <c r="M413" s="32">
        <v>0</v>
      </c>
      <c r="N413" s="32">
        <v>22</v>
      </c>
      <c r="O413" s="32" t="s">
        <v>362</v>
      </c>
      <c r="P413" s="32" t="s">
        <v>363</v>
      </c>
      <c r="Q413" s="32" t="s">
        <v>364</v>
      </c>
      <c r="R413" s="32"/>
      <c r="S413" s="32"/>
      <c r="T413" s="32" t="s">
        <v>367</v>
      </c>
      <c r="U413" s="32" t="s">
        <v>368</v>
      </c>
      <c r="V413" s="32"/>
      <c r="W413" s="32" t="s">
        <v>373</v>
      </c>
      <c r="X413" s="32">
        <v>25</v>
      </c>
      <c r="Y413" s="32">
        <v>23</v>
      </c>
      <c r="Z413" s="32"/>
      <c r="AA413" s="32"/>
    </row>
    <row r="414" spans="1:27" s="1" customFormat="1" hidden="1">
      <c r="A414" s="41" t="s">
        <v>142</v>
      </c>
      <c r="B414" s="32">
        <v>36</v>
      </c>
      <c r="C414" s="32"/>
      <c r="D414" s="32">
        <v>36</v>
      </c>
      <c r="E414" s="32">
        <v>37</v>
      </c>
      <c r="F414" s="32">
        <v>37</v>
      </c>
      <c r="G414" s="32"/>
      <c r="H414" s="32">
        <v>860</v>
      </c>
      <c r="I414" s="32">
        <v>24</v>
      </c>
      <c r="J414" s="32">
        <v>37</v>
      </c>
      <c r="K414" s="32"/>
      <c r="L414" s="32">
        <v>12</v>
      </c>
      <c r="M414" s="32">
        <v>37</v>
      </c>
      <c r="N414" s="32"/>
      <c r="O414" s="32" t="s">
        <v>362</v>
      </c>
      <c r="P414" s="32"/>
      <c r="Q414" s="32" t="s">
        <v>364</v>
      </c>
      <c r="R414" s="32"/>
      <c r="S414" s="32"/>
      <c r="T414" s="32" t="s">
        <v>367</v>
      </c>
      <c r="U414" s="32"/>
      <c r="V414" s="32"/>
      <c r="W414" s="32" t="s">
        <v>373</v>
      </c>
      <c r="X414" s="32"/>
      <c r="Y414" s="32"/>
      <c r="Z414" s="32"/>
      <c r="AA414" s="32"/>
    </row>
    <row r="415" spans="1:27" s="1" customFormat="1" hidden="1">
      <c r="A415" s="41" t="s">
        <v>143</v>
      </c>
      <c r="B415" s="32">
        <v>37</v>
      </c>
      <c r="C415" s="32">
        <v>37</v>
      </c>
      <c r="D415" s="32">
        <v>37</v>
      </c>
      <c r="E415" s="32">
        <v>37</v>
      </c>
      <c r="F415" s="32">
        <v>37</v>
      </c>
      <c r="G415" s="32"/>
      <c r="H415" s="32">
        <v>828</v>
      </c>
      <c r="I415" s="32">
        <v>22</v>
      </c>
      <c r="J415" s="32">
        <v>29</v>
      </c>
      <c r="K415" s="32">
        <v>22</v>
      </c>
      <c r="L415" s="32">
        <v>15</v>
      </c>
      <c r="M415" s="32">
        <v>8</v>
      </c>
      <c r="N415" s="32">
        <v>15</v>
      </c>
      <c r="O415" s="32" t="s">
        <v>362</v>
      </c>
      <c r="P415" s="32"/>
      <c r="Q415" s="32" t="s">
        <v>364</v>
      </c>
      <c r="R415" s="32"/>
      <c r="S415" s="32" t="s">
        <v>366</v>
      </c>
      <c r="T415" s="32" t="s">
        <v>367</v>
      </c>
      <c r="U415" s="32"/>
      <c r="V415" s="32"/>
      <c r="W415" s="32" t="s">
        <v>374</v>
      </c>
      <c r="X415" s="32"/>
      <c r="Y415" s="32"/>
      <c r="Z415" s="32"/>
      <c r="AA415" s="32"/>
    </row>
    <row r="416" spans="1:27" s="1" customFormat="1" hidden="1">
      <c r="A416" s="41" t="s">
        <v>144</v>
      </c>
      <c r="B416" s="32">
        <v>35</v>
      </c>
      <c r="C416" s="32">
        <v>42</v>
      </c>
      <c r="D416" s="32">
        <v>47</v>
      </c>
      <c r="E416" s="32"/>
      <c r="F416" s="32">
        <v>35</v>
      </c>
      <c r="G416" s="32"/>
      <c r="H416" s="32">
        <v>1435</v>
      </c>
      <c r="I416" s="32">
        <v>22</v>
      </c>
      <c r="J416" s="32"/>
      <c r="K416" s="32">
        <v>20.5</v>
      </c>
      <c r="L416" s="32">
        <v>13</v>
      </c>
      <c r="M416" s="32"/>
      <c r="N416" s="32">
        <v>14.5</v>
      </c>
      <c r="O416" s="32" t="s">
        <v>362</v>
      </c>
      <c r="P416" s="32" t="s">
        <v>363</v>
      </c>
      <c r="Q416" s="32"/>
      <c r="R416" s="32"/>
      <c r="S416" s="32"/>
      <c r="T416" s="32" t="s">
        <v>367</v>
      </c>
      <c r="U416" s="32" t="s">
        <v>368</v>
      </c>
      <c r="V416" s="32"/>
      <c r="W416" s="32" t="s">
        <v>374</v>
      </c>
      <c r="X416" s="32"/>
      <c r="Y416" s="32"/>
      <c r="Z416" s="32"/>
      <c r="AA416" s="32"/>
    </row>
    <row r="417" spans="1:27" s="1" customFormat="1" hidden="1">
      <c r="A417" s="41" t="s">
        <v>145</v>
      </c>
      <c r="B417" s="32">
        <v>37</v>
      </c>
      <c r="C417" s="32">
        <v>37</v>
      </c>
      <c r="D417" s="32">
        <v>37</v>
      </c>
      <c r="E417" s="32">
        <v>37</v>
      </c>
      <c r="F417" s="32">
        <v>37</v>
      </c>
      <c r="G417" s="32"/>
      <c r="H417" s="32">
        <v>870</v>
      </c>
      <c r="I417" s="32">
        <v>24</v>
      </c>
      <c r="J417" s="32">
        <v>37</v>
      </c>
      <c r="K417" s="32">
        <v>0</v>
      </c>
      <c r="L417" s="32">
        <v>37</v>
      </c>
      <c r="M417" s="32">
        <v>37</v>
      </c>
      <c r="N417" s="32">
        <v>0</v>
      </c>
      <c r="O417" s="32" t="s">
        <v>362</v>
      </c>
      <c r="P417" s="32" t="s">
        <v>363</v>
      </c>
      <c r="Q417" s="32" t="s">
        <v>364</v>
      </c>
      <c r="R417" s="32" t="s">
        <v>376</v>
      </c>
      <c r="S417" s="32" t="s">
        <v>366</v>
      </c>
      <c r="T417" s="32" t="s">
        <v>366</v>
      </c>
      <c r="U417" s="32" t="s">
        <v>368</v>
      </c>
      <c r="V417" s="32"/>
      <c r="W417" s="32" t="s">
        <v>373</v>
      </c>
      <c r="X417" s="32">
        <v>24</v>
      </c>
      <c r="Y417" s="32">
        <v>26</v>
      </c>
      <c r="Z417" s="32"/>
      <c r="AA417" s="32"/>
    </row>
    <row r="418" spans="1:27" s="1" customFormat="1" hidden="1">
      <c r="A418" s="41" t="s">
        <v>146</v>
      </c>
      <c r="B418" s="32">
        <v>35</v>
      </c>
      <c r="C418" s="32">
        <v>35</v>
      </c>
      <c r="D418" s="32">
        <v>35</v>
      </c>
      <c r="E418" s="32">
        <v>35</v>
      </c>
      <c r="F418" s="32">
        <v>35</v>
      </c>
      <c r="G418" s="32"/>
      <c r="H418" s="32">
        <v>832</v>
      </c>
      <c r="I418" s="32">
        <v>28</v>
      </c>
      <c r="J418" s="32">
        <v>25</v>
      </c>
      <c r="K418" s="32">
        <v>16</v>
      </c>
      <c r="L418" s="32">
        <v>7</v>
      </c>
      <c r="M418" s="32">
        <v>10</v>
      </c>
      <c r="N418" s="32">
        <v>19</v>
      </c>
      <c r="O418" s="32" t="s">
        <v>362</v>
      </c>
      <c r="P418" s="32" t="s">
        <v>363</v>
      </c>
      <c r="Q418" s="32" t="s">
        <v>364</v>
      </c>
      <c r="R418" s="32" t="s">
        <v>365</v>
      </c>
      <c r="S418" s="32"/>
      <c r="T418" s="32" t="s">
        <v>367</v>
      </c>
      <c r="U418" s="32"/>
      <c r="V418" s="32"/>
      <c r="W418" s="32" t="s">
        <v>374</v>
      </c>
      <c r="X418" s="32"/>
      <c r="Y418" s="32"/>
      <c r="Z418" s="32"/>
      <c r="AA418" s="32"/>
    </row>
    <row r="419" spans="1:27" s="1" customFormat="1" hidden="1">
      <c r="A419" s="41" t="s">
        <v>147</v>
      </c>
      <c r="B419" s="32">
        <v>37</v>
      </c>
      <c r="C419" s="32">
        <v>37</v>
      </c>
      <c r="D419" s="32">
        <v>37</v>
      </c>
      <c r="E419" s="32">
        <v>37</v>
      </c>
      <c r="F419" s="32">
        <v>37</v>
      </c>
      <c r="G419" s="32"/>
      <c r="H419" s="32">
        <v>850</v>
      </c>
      <c r="I419" s="32">
        <v>24</v>
      </c>
      <c r="J419" s="32" t="s">
        <v>391</v>
      </c>
      <c r="K419" s="32">
        <v>10</v>
      </c>
      <c r="L419" s="32"/>
      <c r="M419" s="32"/>
      <c r="N419" s="32"/>
      <c r="O419" s="32" t="s">
        <v>362</v>
      </c>
      <c r="P419" s="32" t="s">
        <v>363</v>
      </c>
      <c r="Q419" s="32" t="s">
        <v>364</v>
      </c>
      <c r="R419" s="32"/>
      <c r="S419" s="32"/>
      <c r="T419" s="32" t="s">
        <v>367</v>
      </c>
      <c r="U419" s="32"/>
      <c r="V419" s="32"/>
      <c r="W419" s="32" t="s">
        <v>373</v>
      </c>
      <c r="X419" s="32">
        <v>26</v>
      </c>
      <c r="Y419" s="32">
        <v>126</v>
      </c>
      <c r="Z419" s="32"/>
      <c r="AA419" s="32"/>
    </row>
    <row r="420" spans="1:27" s="1" customFormat="1" hidden="1">
      <c r="A420" s="41" t="s">
        <v>148</v>
      </c>
      <c r="B420" s="32">
        <v>36</v>
      </c>
      <c r="C420" s="32">
        <v>36</v>
      </c>
      <c r="D420" s="32">
        <v>36</v>
      </c>
      <c r="E420" s="32">
        <v>36</v>
      </c>
      <c r="F420" s="32">
        <v>36</v>
      </c>
      <c r="G420" s="32"/>
      <c r="H420" s="32">
        <v>1469</v>
      </c>
      <c r="I420" s="32">
        <v>24</v>
      </c>
      <c r="J420" s="32">
        <v>0</v>
      </c>
      <c r="K420" s="32">
        <v>18</v>
      </c>
      <c r="L420" s="32">
        <v>12</v>
      </c>
      <c r="M420" s="32">
        <v>0</v>
      </c>
      <c r="N420" s="32">
        <v>18</v>
      </c>
      <c r="O420" s="32"/>
      <c r="P420" s="32"/>
      <c r="Q420" s="32"/>
      <c r="R420" s="32"/>
      <c r="S420" s="32"/>
      <c r="T420" s="32"/>
      <c r="U420" s="32"/>
      <c r="V420" s="32"/>
      <c r="W420" s="32" t="s">
        <v>374</v>
      </c>
      <c r="X420" s="32"/>
      <c r="Y420" s="32"/>
      <c r="Z420" s="32"/>
      <c r="AA420" s="32"/>
    </row>
    <row r="421" spans="1:27" s="1" customFormat="1" hidden="1">
      <c r="A421" s="41" t="s">
        <v>149</v>
      </c>
      <c r="B421" s="32">
        <v>35</v>
      </c>
      <c r="C421" s="32">
        <v>35</v>
      </c>
      <c r="D421" s="32">
        <v>35</v>
      </c>
      <c r="E421" s="32">
        <v>37</v>
      </c>
      <c r="F421" s="32">
        <v>37</v>
      </c>
      <c r="G421" s="32"/>
      <c r="H421" s="32">
        <v>35</v>
      </c>
      <c r="I421" s="32">
        <v>23</v>
      </c>
      <c r="J421" s="32">
        <v>23</v>
      </c>
      <c r="K421" s="32">
        <v>23</v>
      </c>
      <c r="L421" s="32">
        <v>12</v>
      </c>
      <c r="M421" s="32">
        <v>0</v>
      </c>
      <c r="N421" s="32">
        <v>17</v>
      </c>
      <c r="O421" s="32" t="s">
        <v>362</v>
      </c>
      <c r="P421" s="32" t="s">
        <v>363</v>
      </c>
      <c r="Q421" s="32" t="s">
        <v>364</v>
      </c>
      <c r="R421" s="32" t="s">
        <v>365</v>
      </c>
      <c r="S421" s="32" t="s">
        <v>366</v>
      </c>
      <c r="T421" s="32" t="s">
        <v>367</v>
      </c>
      <c r="U421" s="32" t="s">
        <v>368</v>
      </c>
      <c r="V421" s="32"/>
      <c r="W421" s="32" t="s">
        <v>373</v>
      </c>
      <c r="X421" s="32">
        <v>23</v>
      </c>
      <c r="Y421" s="32"/>
      <c r="Z421" s="32"/>
      <c r="AA421" s="32"/>
    </row>
    <row r="422" spans="1:27" s="1" customFormat="1" hidden="1">
      <c r="A422" s="41" t="s">
        <v>150</v>
      </c>
      <c r="B422" s="32">
        <v>37</v>
      </c>
      <c r="C422" s="32">
        <v>35</v>
      </c>
      <c r="D422" s="32">
        <v>35</v>
      </c>
      <c r="E422" s="32" t="s">
        <v>391</v>
      </c>
      <c r="F422" s="32">
        <v>37</v>
      </c>
      <c r="G422" s="32"/>
      <c r="H422" s="32">
        <v>1442</v>
      </c>
      <c r="I422" s="32">
        <v>24</v>
      </c>
      <c r="J422" s="32" t="s">
        <v>391</v>
      </c>
      <c r="K422" s="32">
        <v>20</v>
      </c>
      <c r="L422" s="32">
        <v>11</v>
      </c>
      <c r="M422" s="32" t="s">
        <v>391</v>
      </c>
      <c r="N422" s="32">
        <v>15</v>
      </c>
      <c r="O422" s="32" t="s">
        <v>362</v>
      </c>
      <c r="P422" s="32" t="s">
        <v>363</v>
      </c>
      <c r="Q422" s="32" t="s">
        <v>364</v>
      </c>
      <c r="R422" s="32"/>
      <c r="S422" s="32" t="s">
        <v>366</v>
      </c>
      <c r="T422" s="32" t="s">
        <v>367</v>
      </c>
      <c r="U422" s="32" t="s">
        <v>368</v>
      </c>
      <c r="V422" s="32"/>
      <c r="W422" s="32" t="s">
        <v>373</v>
      </c>
      <c r="X422" s="32">
        <v>24</v>
      </c>
      <c r="Y422" s="32">
        <v>144</v>
      </c>
      <c r="Z422" s="32"/>
      <c r="AA422" s="32"/>
    </row>
    <row r="423" spans="1:27" s="1" customFormat="1" hidden="1">
      <c r="A423" s="41" t="s">
        <v>151</v>
      </c>
      <c r="B423" s="32">
        <v>37</v>
      </c>
      <c r="C423" s="32">
        <v>37</v>
      </c>
      <c r="D423" s="32">
        <v>37</v>
      </c>
      <c r="E423" s="32">
        <v>37</v>
      </c>
      <c r="F423" s="32">
        <v>37</v>
      </c>
      <c r="G423" s="32"/>
      <c r="H423" s="32">
        <v>1924</v>
      </c>
      <c r="I423" s="32"/>
      <c r="J423" s="32"/>
      <c r="K423" s="32"/>
      <c r="L423" s="32">
        <v>37</v>
      </c>
      <c r="M423" s="32">
        <v>37</v>
      </c>
      <c r="N423" s="32">
        <v>37</v>
      </c>
      <c r="O423" s="32" t="s">
        <v>362</v>
      </c>
      <c r="P423" s="32" t="s">
        <v>363</v>
      </c>
      <c r="Q423" s="32" t="s">
        <v>364</v>
      </c>
      <c r="R423" s="32"/>
      <c r="S423" s="32"/>
      <c r="T423" s="32" t="s">
        <v>367</v>
      </c>
      <c r="U423" s="32"/>
      <c r="V423" s="32"/>
      <c r="W423" s="32"/>
      <c r="X423" s="32"/>
      <c r="Y423" s="32"/>
      <c r="Z423" s="32"/>
      <c r="AA423" s="32"/>
    </row>
    <row r="424" spans="1:27" s="1" customFormat="1" hidden="1">
      <c r="A424" s="41" t="s">
        <v>152</v>
      </c>
      <c r="B424" s="32">
        <v>36</v>
      </c>
      <c r="C424" s="32">
        <v>36</v>
      </c>
      <c r="D424" s="32">
        <v>35</v>
      </c>
      <c r="E424" s="32">
        <v>36</v>
      </c>
      <c r="F424" s="32">
        <v>36</v>
      </c>
      <c r="G424" s="32"/>
      <c r="H424" s="32">
        <v>846</v>
      </c>
      <c r="I424" s="32">
        <v>22.5</v>
      </c>
      <c r="J424" s="32">
        <v>25</v>
      </c>
      <c r="K424" s="32">
        <v>15</v>
      </c>
      <c r="L424" s="32">
        <v>12.5</v>
      </c>
      <c r="M424" s="32">
        <v>11</v>
      </c>
      <c r="N424" s="32">
        <v>21</v>
      </c>
      <c r="O424" s="32" t="s">
        <v>362</v>
      </c>
      <c r="P424" s="32" t="s">
        <v>363</v>
      </c>
      <c r="Q424" s="32" t="s">
        <v>364</v>
      </c>
      <c r="R424" s="32"/>
      <c r="S424" s="32"/>
      <c r="T424" s="32" t="s">
        <v>366</v>
      </c>
      <c r="U424" s="32"/>
      <c r="V424" s="32"/>
      <c r="W424" s="32" t="s">
        <v>373</v>
      </c>
      <c r="X424" s="32">
        <v>24</v>
      </c>
      <c r="Y424" s="32">
        <v>144</v>
      </c>
      <c r="Z424" s="32"/>
      <c r="AA424" s="32"/>
    </row>
    <row r="425" spans="1:27" s="1" customFormat="1" hidden="1">
      <c r="A425" s="41" t="s">
        <v>153</v>
      </c>
      <c r="B425" s="32">
        <v>35</v>
      </c>
      <c r="C425" s="32">
        <v>35</v>
      </c>
      <c r="D425" s="32">
        <v>35</v>
      </c>
      <c r="E425" s="32">
        <v>35</v>
      </c>
      <c r="F425" s="32">
        <v>35</v>
      </c>
      <c r="G425" s="32"/>
      <c r="H425" s="32">
        <v>1470</v>
      </c>
      <c r="I425" s="32">
        <v>25</v>
      </c>
      <c r="J425" s="32">
        <v>0</v>
      </c>
      <c r="K425" s="32">
        <v>25</v>
      </c>
      <c r="L425" s="32"/>
      <c r="M425" s="32"/>
      <c r="N425" s="32"/>
      <c r="O425" s="32" t="s">
        <v>362</v>
      </c>
      <c r="P425" s="32"/>
      <c r="Q425" s="32" t="s">
        <v>364</v>
      </c>
      <c r="R425" s="32" t="s">
        <v>365</v>
      </c>
      <c r="S425" s="32"/>
      <c r="T425" s="32" t="s">
        <v>367</v>
      </c>
      <c r="U425" s="32" t="s">
        <v>368</v>
      </c>
      <c r="V425" s="32"/>
      <c r="W425" s="32" t="s">
        <v>373</v>
      </c>
      <c r="X425" s="32"/>
      <c r="Y425" s="32"/>
      <c r="Z425" s="32"/>
      <c r="AA425" s="32"/>
    </row>
    <row r="426" spans="1:27" s="1" customFormat="1" hidden="1">
      <c r="A426" s="41" t="s">
        <v>154</v>
      </c>
      <c r="B426" s="32">
        <v>37</v>
      </c>
      <c r="C426" s="32">
        <v>37</v>
      </c>
      <c r="D426" s="32">
        <v>37</v>
      </c>
      <c r="E426" s="32">
        <v>37</v>
      </c>
      <c r="F426" s="32">
        <v>37</v>
      </c>
      <c r="G426" s="32"/>
      <c r="H426" s="32">
        <v>936</v>
      </c>
      <c r="I426" s="32">
        <v>26</v>
      </c>
      <c r="J426" s="32">
        <v>29</v>
      </c>
      <c r="K426" s="32">
        <v>0</v>
      </c>
      <c r="L426" s="32">
        <v>15</v>
      </c>
      <c r="M426" s="32">
        <v>8</v>
      </c>
      <c r="N426" s="32">
        <v>0</v>
      </c>
      <c r="O426" s="32" t="s">
        <v>362</v>
      </c>
      <c r="P426" s="32" t="s">
        <v>363</v>
      </c>
      <c r="Q426" s="32" t="s">
        <v>364</v>
      </c>
      <c r="R426" s="32"/>
      <c r="S426" s="32"/>
      <c r="T426" s="32" t="s">
        <v>367</v>
      </c>
      <c r="U426" s="32"/>
      <c r="V426" s="32"/>
      <c r="W426" s="32" t="s">
        <v>373</v>
      </c>
      <c r="X426" s="32"/>
      <c r="Y426" s="32"/>
      <c r="Z426" s="32"/>
      <c r="AA426" s="32"/>
    </row>
    <row r="427" spans="1:27" s="1" customFormat="1" hidden="1">
      <c r="A427" s="41" t="s">
        <v>155</v>
      </c>
      <c r="B427" s="32">
        <v>37</v>
      </c>
      <c r="C427" s="32"/>
      <c r="D427" s="32">
        <v>37</v>
      </c>
      <c r="E427" s="32"/>
      <c r="F427" s="32">
        <v>37</v>
      </c>
      <c r="G427" s="32" t="s">
        <v>401</v>
      </c>
      <c r="H427" s="32">
        <v>1924</v>
      </c>
      <c r="I427" s="32"/>
      <c r="J427" s="32"/>
      <c r="K427" s="32"/>
      <c r="L427" s="32"/>
      <c r="M427" s="32"/>
      <c r="N427" s="32"/>
      <c r="O427" s="32"/>
      <c r="P427" s="32"/>
      <c r="Q427" s="32"/>
      <c r="R427" s="32"/>
      <c r="S427" s="32"/>
      <c r="T427" s="32"/>
      <c r="U427" s="32"/>
      <c r="V427" s="32"/>
      <c r="W427" s="32"/>
      <c r="X427" s="32"/>
      <c r="Y427" s="32"/>
      <c r="Z427" s="32"/>
      <c r="AA427" s="32"/>
    </row>
    <row r="428" spans="1:27" s="1" customFormat="1" hidden="1">
      <c r="A428" s="41" t="s">
        <v>156</v>
      </c>
      <c r="B428" s="32">
        <v>37</v>
      </c>
      <c r="C428" s="32">
        <v>37</v>
      </c>
      <c r="D428" s="32">
        <v>37</v>
      </c>
      <c r="E428" s="32">
        <v>37</v>
      </c>
      <c r="F428" s="32">
        <v>37</v>
      </c>
      <c r="G428" s="32"/>
      <c r="H428" s="32">
        <v>864</v>
      </c>
      <c r="I428" s="32">
        <v>24</v>
      </c>
      <c r="J428" s="32">
        <v>28</v>
      </c>
      <c r="K428" s="32">
        <v>0</v>
      </c>
      <c r="L428" s="32">
        <v>13</v>
      </c>
      <c r="M428" s="32">
        <v>9</v>
      </c>
      <c r="N428" s="32">
        <v>0</v>
      </c>
      <c r="O428" s="32" t="s">
        <v>362</v>
      </c>
      <c r="P428" s="32" t="s">
        <v>363</v>
      </c>
      <c r="Q428" s="32" t="s">
        <v>364</v>
      </c>
      <c r="R428" s="32" t="s">
        <v>376</v>
      </c>
      <c r="S428" s="32"/>
      <c r="T428" s="32" t="s">
        <v>366</v>
      </c>
      <c r="U428" s="32" t="s">
        <v>368</v>
      </c>
      <c r="V428" s="32"/>
      <c r="W428" s="32" t="s">
        <v>374</v>
      </c>
      <c r="X428" s="32"/>
      <c r="Y428" s="32"/>
      <c r="Z428" s="32"/>
      <c r="AA428" s="32"/>
    </row>
    <row r="429" spans="1:27" s="1" customFormat="1" hidden="1">
      <c r="A429" s="41" t="s">
        <v>157</v>
      </c>
      <c r="B429" s="32">
        <v>35</v>
      </c>
      <c r="C429" s="32">
        <v>35</v>
      </c>
      <c r="D429" s="32">
        <v>35</v>
      </c>
      <c r="E429" s="32">
        <v>35</v>
      </c>
      <c r="F429" s="32">
        <v>35</v>
      </c>
      <c r="G429" s="32"/>
      <c r="H429" s="32">
        <v>35</v>
      </c>
      <c r="I429" s="32" t="s">
        <v>402</v>
      </c>
      <c r="J429" s="32" t="s">
        <v>402</v>
      </c>
      <c r="K429" s="32" t="s">
        <v>402</v>
      </c>
      <c r="L429" s="32" t="s">
        <v>402</v>
      </c>
      <c r="M429" s="32" t="s">
        <v>402</v>
      </c>
      <c r="N429" s="32" t="s">
        <v>402</v>
      </c>
      <c r="O429" s="32" t="s">
        <v>362</v>
      </c>
      <c r="P429" s="32" t="s">
        <v>363</v>
      </c>
      <c r="Q429" s="32" t="s">
        <v>364</v>
      </c>
      <c r="R429" s="32"/>
      <c r="S429" s="32" t="s">
        <v>366</v>
      </c>
      <c r="T429" s="32" t="s">
        <v>367</v>
      </c>
      <c r="U429" s="32"/>
      <c r="V429" s="32"/>
      <c r="W429" s="32" t="s">
        <v>374</v>
      </c>
      <c r="X429" s="32"/>
      <c r="Y429" s="32"/>
      <c r="Z429" s="32"/>
      <c r="AA429" s="32"/>
    </row>
    <row r="430" spans="1:27" s="1" customFormat="1" hidden="1">
      <c r="A430" s="41" t="s">
        <v>158</v>
      </c>
      <c r="B430" s="32">
        <v>37</v>
      </c>
      <c r="C430" s="32">
        <v>37</v>
      </c>
      <c r="D430" s="32">
        <v>37</v>
      </c>
      <c r="E430" s="32">
        <v>37</v>
      </c>
      <c r="F430" s="32">
        <v>37</v>
      </c>
      <c r="G430" s="32"/>
      <c r="H430" s="32">
        <v>828</v>
      </c>
      <c r="I430" s="32">
        <v>22</v>
      </c>
      <c r="J430" s="32">
        <v>37</v>
      </c>
      <c r="K430" s="32">
        <v>12</v>
      </c>
      <c r="L430" s="32">
        <v>15</v>
      </c>
      <c r="M430" s="32">
        <v>0</v>
      </c>
      <c r="N430" s="32">
        <v>25</v>
      </c>
      <c r="O430" s="32" t="s">
        <v>362</v>
      </c>
      <c r="P430" s="32" t="s">
        <v>363</v>
      </c>
      <c r="Q430" s="32" t="s">
        <v>364</v>
      </c>
      <c r="R430" s="32"/>
      <c r="S430" s="32"/>
      <c r="T430" s="32" t="s">
        <v>367</v>
      </c>
      <c r="U430" s="32"/>
      <c r="V430" s="32"/>
      <c r="W430" s="32" t="s">
        <v>373</v>
      </c>
      <c r="X430" s="32" t="s">
        <v>403</v>
      </c>
      <c r="Y430" s="32"/>
      <c r="Z430" s="32"/>
      <c r="AA430" s="32"/>
    </row>
    <row r="431" spans="1:27" s="1" customFormat="1" hidden="1">
      <c r="A431" s="41" t="s">
        <v>159</v>
      </c>
      <c r="B431" s="32">
        <v>37</v>
      </c>
      <c r="C431" s="32">
        <v>37</v>
      </c>
      <c r="D431" s="32">
        <v>37</v>
      </c>
      <c r="E431" s="32">
        <v>37</v>
      </c>
      <c r="F431" s="32">
        <v>37</v>
      </c>
      <c r="G431" s="32"/>
      <c r="H431" s="32">
        <v>900</v>
      </c>
      <c r="I431" s="32">
        <v>25</v>
      </c>
      <c r="J431" s="32">
        <v>24</v>
      </c>
      <c r="K431" s="32">
        <v>22</v>
      </c>
      <c r="L431" s="32">
        <v>12</v>
      </c>
      <c r="M431" s="32">
        <v>13</v>
      </c>
      <c r="N431" s="32">
        <v>15</v>
      </c>
      <c r="O431" s="32" t="s">
        <v>362</v>
      </c>
      <c r="P431" s="32" t="s">
        <v>363</v>
      </c>
      <c r="Q431" s="32" t="s">
        <v>364</v>
      </c>
      <c r="R431" s="32"/>
      <c r="S431" s="32"/>
      <c r="T431" s="32" t="s">
        <v>366</v>
      </c>
      <c r="U431" s="32"/>
      <c r="V431" s="32"/>
      <c r="W431" s="32" t="s">
        <v>374</v>
      </c>
      <c r="X431" s="32"/>
      <c r="Y431" s="32"/>
      <c r="Z431" s="32"/>
      <c r="AA431" s="32"/>
    </row>
    <row r="432" spans="1:27" s="1" customFormat="1" hidden="1">
      <c r="A432" s="41" t="s">
        <v>160</v>
      </c>
      <c r="B432" s="32">
        <v>37</v>
      </c>
      <c r="C432" s="32">
        <v>37</v>
      </c>
      <c r="D432" s="32">
        <v>37</v>
      </c>
      <c r="E432" s="32">
        <v>37</v>
      </c>
      <c r="F432" s="32">
        <v>37</v>
      </c>
      <c r="G432" s="32"/>
      <c r="H432" s="32">
        <v>1554</v>
      </c>
      <c r="I432" s="32">
        <v>23</v>
      </c>
      <c r="J432" s="32">
        <v>26</v>
      </c>
      <c r="K432" s="32">
        <v>23</v>
      </c>
      <c r="L432" s="32">
        <v>14</v>
      </c>
      <c r="M432" s="32">
        <v>11</v>
      </c>
      <c r="N432" s="32">
        <v>14</v>
      </c>
      <c r="O432" s="32" t="s">
        <v>362</v>
      </c>
      <c r="P432" s="32" t="s">
        <v>363</v>
      </c>
      <c r="Q432" s="32" t="s">
        <v>364</v>
      </c>
      <c r="R432" s="32" t="s">
        <v>365</v>
      </c>
      <c r="S432" s="32"/>
      <c r="T432" s="32" t="s">
        <v>367</v>
      </c>
      <c r="U432" s="32" t="s">
        <v>368</v>
      </c>
      <c r="V432" s="32"/>
      <c r="W432" s="32" t="s">
        <v>373</v>
      </c>
      <c r="X432" s="32">
        <v>40</v>
      </c>
      <c r="Y432" s="32">
        <v>240</v>
      </c>
      <c r="Z432" s="32"/>
      <c r="AA432" s="32"/>
    </row>
    <row r="433" spans="1:27" s="1" customFormat="1" hidden="1">
      <c r="A433" s="41" t="s">
        <v>161</v>
      </c>
      <c r="B433" s="32">
        <v>37</v>
      </c>
      <c r="C433" s="32">
        <v>37</v>
      </c>
      <c r="D433" s="32">
        <v>37</v>
      </c>
      <c r="E433" s="32">
        <v>37</v>
      </c>
      <c r="F433" s="32">
        <v>37</v>
      </c>
      <c r="G433" s="32"/>
      <c r="H433" s="32">
        <v>825</v>
      </c>
      <c r="I433" s="32">
        <v>26</v>
      </c>
      <c r="J433" s="32">
        <v>30</v>
      </c>
      <c r="K433" s="32">
        <v>13</v>
      </c>
      <c r="L433" s="32">
        <v>15</v>
      </c>
      <c r="M433" s="32">
        <v>10</v>
      </c>
      <c r="N433" s="32">
        <v>24</v>
      </c>
      <c r="O433" s="32" t="s">
        <v>362</v>
      </c>
      <c r="P433" s="32"/>
      <c r="Q433" s="32" t="s">
        <v>364</v>
      </c>
      <c r="R433" s="32"/>
      <c r="S433" s="32"/>
      <c r="T433" s="32" t="s">
        <v>367</v>
      </c>
      <c r="U433" s="32" t="s">
        <v>368</v>
      </c>
      <c r="V433" s="32"/>
      <c r="W433" s="32" t="s">
        <v>373</v>
      </c>
      <c r="X433" s="32">
        <v>27</v>
      </c>
      <c r="Y433" s="32">
        <v>158</v>
      </c>
      <c r="Z433" s="32"/>
      <c r="AA433" s="32"/>
    </row>
    <row r="434" spans="1:27" s="1" customFormat="1" hidden="1">
      <c r="A434" s="41" t="s">
        <v>162</v>
      </c>
      <c r="B434" s="32">
        <v>36.659999999999997</v>
      </c>
      <c r="C434" s="32">
        <v>36.659999999999997</v>
      </c>
      <c r="D434" s="32">
        <v>36.659999999999997</v>
      </c>
      <c r="E434" s="32">
        <v>36.659999999999997</v>
      </c>
      <c r="F434" s="32">
        <v>36.659999999999997</v>
      </c>
      <c r="G434" s="32"/>
      <c r="H434" s="32"/>
      <c r="I434" s="32" t="s">
        <v>404</v>
      </c>
      <c r="J434" s="32">
        <v>19.23</v>
      </c>
      <c r="K434" s="32">
        <v>17.89</v>
      </c>
      <c r="L434" s="32" t="s">
        <v>405</v>
      </c>
      <c r="M434" s="32">
        <v>17.43</v>
      </c>
      <c r="N434" s="32">
        <v>18.77</v>
      </c>
      <c r="O434" s="32" t="s">
        <v>362</v>
      </c>
      <c r="P434" s="32" t="s">
        <v>363</v>
      </c>
      <c r="Q434" s="32" t="s">
        <v>364</v>
      </c>
      <c r="R434" s="32"/>
      <c r="S434" s="32" t="s">
        <v>366</v>
      </c>
      <c r="T434" s="32" t="s">
        <v>367</v>
      </c>
      <c r="U434" s="32"/>
      <c r="V434" s="32"/>
      <c r="W434" s="32" t="s">
        <v>374</v>
      </c>
      <c r="X434" s="32"/>
      <c r="Y434" s="32"/>
      <c r="Z434" s="32"/>
      <c r="AA434" s="32"/>
    </row>
    <row r="435" spans="1:27" s="1" customFormat="1" hidden="1">
      <c r="A435" s="41" t="s">
        <v>163</v>
      </c>
      <c r="B435" s="32">
        <v>37</v>
      </c>
      <c r="C435" s="32">
        <v>37</v>
      </c>
      <c r="D435" s="32">
        <v>0</v>
      </c>
      <c r="E435" s="32">
        <v>0</v>
      </c>
      <c r="F435" s="32">
        <v>37</v>
      </c>
      <c r="G435" s="32"/>
      <c r="H435" s="32">
        <v>1443</v>
      </c>
      <c r="I435" s="32"/>
      <c r="J435" s="32"/>
      <c r="K435" s="32">
        <v>21</v>
      </c>
      <c r="L435" s="32">
        <v>16</v>
      </c>
      <c r="M435" s="32"/>
      <c r="N435" s="32"/>
      <c r="O435" s="32" t="s">
        <v>362</v>
      </c>
      <c r="P435" s="32" t="s">
        <v>363</v>
      </c>
      <c r="Q435" s="32" t="s">
        <v>364</v>
      </c>
      <c r="R435" s="32"/>
      <c r="S435" s="32"/>
      <c r="T435" s="32"/>
      <c r="U435" s="32"/>
      <c r="V435" s="32"/>
      <c r="W435" s="32" t="s">
        <v>374</v>
      </c>
      <c r="X435" s="32"/>
      <c r="Y435" s="32"/>
      <c r="Z435" s="32"/>
      <c r="AA435" s="32"/>
    </row>
    <row r="436" spans="1:27" s="1" customFormat="1" hidden="1">
      <c r="A436" s="41" t="s">
        <v>164</v>
      </c>
      <c r="B436" s="32">
        <v>37</v>
      </c>
      <c r="C436" s="32">
        <v>37</v>
      </c>
      <c r="D436" s="32">
        <v>37</v>
      </c>
      <c r="E436" s="32">
        <v>37</v>
      </c>
      <c r="F436" s="32">
        <v>37</v>
      </c>
      <c r="G436" s="32"/>
      <c r="H436" s="32">
        <v>1924</v>
      </c>
      <c r="I436" s="32">
        <v>24</v>
      </c>
      <c r="J436" s="32">
        <v>30</v>
      </c>
      <c r="K436" s="32">
        <v>19.5</v>
      </c>
      <c r="L436" s="32">
        <v>13</v>
      </c>
      <c r="M436" s="32">
        <v>7</v>
      </c>
      <c r="N436" s="32">
        <v>17.5</v>
      </c>
      <c r="O436" s="32" t="s">
        <v>362</v>
      </c>
      <c r="P436" s="32" t="s">
        <v>363</v>
      </c>
      <c r="Q436" s="32" t="s">
        <v>364</v>
      </c>
      <c r="R436" s="32" t="s">
        <v>365</v>
      </c>
      <c r="S436" s="32" t="s">
        <v>366</v>
      </c>
      <c r="T436" s="32" t="s">
        <v>367</v>
      </c>
      <c r="U436" s="32"/>
      <c r="V436" s="32"/>
      <c r="W436" s="32" t="s">
        <v>373</v>
      </c>
      <c r="X436" s="32">
        <v>27</v>
      </c>
      <c r="Y436" s="32">
        <v>162</v>
      </c>
      <c r="Z436" s="32"/>
      <c r="AA436" s="32"/>
    </row>
    <row r="437" spans="1:27" s="1" customFormat="1" hidden="1">
      <c r="A437" s="41" t="s">
        <v>165</v>
      </c>
      <c r="B437" s="32">
        <v>36</v>
      </c>
      <c r="C437" s="32">
        <v>34</v>
      </c>
      <c r="D437" s="32">
        <v>34</v>
      </c>
      <c r="E437" s="32">
        <v>36</v>
      </c>
      <c r="F437" s="32">
        <v>36</v>
      </c>
      <c r="G437" s="32"/>
      <c r="H437" s="32">
        <v>864</v>
      </c>
      <c r="I437" s="32" t="s">
        <v>406</v>
      </c>
      <c r="J437" s="32">
        <v>12</v>
      </c>
      <c r="K437" s="32" t="s">
        <v>407</v>
      </c>
      <c r="L437" s="32">
        <v>41923</v>
      </c>
      <c r="M437" s="32">
        <v>24</v>
      </c>
      <c r="N437" s="32" t="s">
        <v>408</v>
      </c>
      <c r="O437" s="32" t="s">
        <v>362</v>
      </c>
      <c r="P437" s="32" t="s">
        <v>363</v>
      </c>
      <c r="Q437" s="32" t="s">
        <v>364</v>
      </c>
      <c r="R437" s="32"/>
      <c r="S437" s="32" t="s">
        <v>366</v>
      </c>
      <c r="T437" s="32" t="s">
        <v>367</v>
      </c>
      <c r="U437" s="32"/>
      <c r="V437" s="32"/>
      <c r="W437" s="32" t="s">
        <v>373</v>
      </c>
      <c r="X437" s="32">
        <v>25</v>
      </c>
      <c r="Y437" s="32">
        <v>144</v>
      </c>
      <c r="Z437" s="32"/>
      <c r="AA437" s="32"/>
    </row>
    <row r="438" spans="1:27" s="1" customFormat="1" hidden="1">
      <c r="A438" s="41" t="s">
        <v>166</v>
      </c>
      <c r="B438" s="32">
        <v>37</v>
      </c>
      <c r="C438" s="32">
        <v>37</v>
      </c>
      <c r="D438" s="32">
        <v>37</v>
      </c>
      <c r="E438" s="32">
        <v>37</v>
      </c>
      <c r="F438" s="32">
        <v>37</v>
      </c>
      <c r="G438" s="32"/>
      <c r="H438" s="32">
        <v>1560</v>
      </c>
      <c r="I438" s="32" t="s">
        <v>409</v>
      </c>
      <c r="J438" s="32"/>
      <c r="K438" s="32"/>
      <c r="L438" s="32" t="s">
        <v>410</v>
      </c>
      <c r="M438" s="32"/>
      <c r="N438" s="32"/>
      <c r="O438" s="32" t="s">
        <v>362</v>
      </c>
      <c r="P438" s="32" t="s">
        <v>363</v>
      </c>
      <c r="Q438" s="32" t="s">
        <v>364</v>
      </c>
      <c r="R438" s="32"/>
      <c r="S438" s="32"/>
      <c r="T438" s="32" t="s">
        <v>367</v>
      </c>
      <c r="U438" s="32"/>
      <c r="V438" s="32"/>
      <c r="W438" s="32" t="s">
        <v>374</v>
      </c>
      <c r="X438" s="32"/>
      <c r="Y438" s="32"/>
      <c r="Z438" s="32"/>
      <c r="AA438" s="32"/>
    </row>
    <row r="439" spans="1:27" s="1" customFormat="1" hidden="1">
      <c r="A439" s="41" t="s">
        <v>167</v>
      </c>
      <c r="B439" s="32">
        <v>37</v>
      </c>
      <c r="C439" s="32">
        <v>36</v>
      </c>
      <c r="D439" s="32">
        <v>36</v>
      </c>
      <c r="E439" s="32">
        <v>37</v>
      </c>
      <c r="F439" s="32">
        <v>37</v>
      </c>
      <c r="G439" s="32"/>
      <c r="H439" s="32" t="s">
        <v>411</v>
      </c>
      <c r="I439" s="32">
        <v>24</v>
      </c>
      <c r="J439" s="32">
        <v>36</v>
      </c>
      <c r="K439" s="32">
        <v>22</v>
      </c>
      <c r="L439" s="32">
        <v>12</v>
      </c>
      <c r="M439" s="32"/>
      <c r="N439" s="32"/>
      <c r="O439" s="32" t="s">
        <v>362</v>
      </c>
      <c r="P439" s="32" t="s">
        <v>363</v>
      </c>
      <c r="Q439" s="32" t="s">
        <v>364</v>
      </c>
      <c r="R439" s="32" t="s">
        <v>365</v>
      </c>
      <c r="S439" s="32" t="s">
        <v>366</v>
      </c>
      <c r="T439" s="32" t="s">
        <v>367</v>
      </c>
      <c r="U439" s="32" t="s">
        <v>368</v>
      </c>
      <c r="V439" s="32"/>
      <c r="W439" s="32" t="s">
        <v>373</v>
      </c>
      <c r="X439" s="32">
        <v>25</v>
      </c>
      <c r="Y439" s="32" t="s">
        <v>412</v>
      </c>
      <c r="Z439" s="32"/>
      <c r="AA439" s="32"/>
    </row>
    <row r="440" spans="1:27" s="1" customFormat="1" hidden="1">
      <c r="A440" s="41" t="s">
        <v>168</v>
      </c>
      <c r="B440" s="32">
        <v>666</v>
      </c>
      <c r="C440" s="32">
        <v>1480</v>
      </c>
      <c r="D440" s="32">
        <v>962</v>
      </c>
      <c r="E440" s="32">
        <v>1394</v>
      </c>
      <c r="F440" s="32">
        <v>2701</v>
      </c>
      <c r="G440" s="32"/>
      <c r="H440" s="32">
        <v>1739</v>
      </c>
      <c r="I440" s="32">
        <v>24.5</v>
      </c>
      <c r="J440" s="32" t="s">
        <v>375</v>
      </c>
      <c r="K440" s="32">
        <v>24.5</v>
      </c>
      <c r="L440" s="32">
        <v>0</v>
      </c>
      <c r="M440" s="32" t="s">
        <v>375</v>
      </c>
      <c r="N440" s="32">
        <v>0</v>
      </c>
      <c r="O440" s="32" t="s">
        <v>362</v>
      </c>
      <c r="P440" s="32" t="s">
        <v>363</v>
      </c>
      <c r="Q440" s="32" t="s">
        <v>364</v>
      </c>
      <c r="R440" s="32" t="s">
        <v>365</v>
      </c>
      <c r="S440" s="32" t="s">
        <v>366</v>
      </c>
      <c r="T440" s="32" t="s">
        <v>367</v>
      </c>
      <c r="U440" s="32" t="s">
        <v>368</v>
      </c>
      <c r="V440" s="32"/>
      <c r="W440" s="32" t="s">
        <v>374</v>
      </c>
      <c r="X440" s="32"/>
      <c r="Y440" s="32"/>
      <c r="Z440" s="32"/>
      <c r="AA440" s="32"/>
    </row>
    <row r="441" spans="1:27" s="1" customFormat="1" hidden="1">
      <c r="A441" s="41" t="s">
        <v>169</v>
      </c>
      <c r="B441" s="32" t="s">
        <v>93</v>
      </c>
      <c r="C441" s="32" t="s">
        <v>93</v>
      </c>
      <c r="D441" s="32" t="s">
        <v>93</v>
      </c>
      <c r="E441" s="32" t="s">
        <v>93</v>
      </c>
      <c r="F441" s="32" t="s">
        <v>93</v>
      </c>
      <c r="G441" s="32" t="s">
        <v>372</v>
      </c>
      <c r="H441" s="32"/>
      <c r="I441" s="32"/>
      <c r="J441" s="32"/>
      <c r="K441" s="32"/>
      <c r="L441" s="32"/>
      <c r="M441" s="32"/>
      <c r="N441" s="32"/>
      <c r="O441" s="32"/>
      <c r="P441" s="32"/>
      <c r="Q441" s="32"/>
      <c r="R441" s="32"/>
      <c r="S441" s="32"/>
      <c r="T441" s="32"/>
      <c r="U441" s="32"/>
      <c r="V441" s="32"/>
      <c r="W441" s="32"/>
      <c r="X441" s="32"/>
      <c r="Y441" s="32"/>
      <c r="Z441" s="32"/>
      <c r="AA441" s="32"/>
    </row>
    <row r="442" spans="1:27" s="1" customFormat="1" hidden="1">
      <c r="A442" s="41" t="s">
        <v>170</v>
      </c>
      <c r="B442" s="32">
        <v>37</v>
      </c>
      <c r="C442" s="32">
        <v>37</v>
      </c>
      <c r="D442" s="32">
        <v>37</v>
      </c>
      <c r="E442" s="32">
        <v>37</v>
      </c>
      <c r="F442" s="32">
        <v>37</v>
      </c>
      <c r="G442" s="32"/>
      <c r="H442" s="32">
        <v>850</v>
      </c>
      <c r="I442" s="32">
        <v>25</v>
      </c>
      <c r="J442" s="32" t="s">
        <v>391</v>
      </c>
      <c r="K442" s="32" t="s">
        <v>391</v>
      </c>
      <c r="L442" s="32">
        <v>12</v>
      </c>
      <c r="M442" s="32" t="s">
        <v>391</v>
      </c>
      <c r="N442" s="32" t="s">
        <v>391</v>
      </c>
      <c r="O442" s="32" t="s">
        <v>362</v>
      </c>
      <c r="P442" s="32" t="s">
        <v>363</v>
      </c>
      <c r="Q442" s="32" t="s">
        <v>364</v>
      </c>
      <c r="R442" s="32"/>
      <c r="S442" s="32"/>
      <c r="T442" s="32" t="s">
        <v>367</v>
      </c>
      <c r="U442" s="32"/>
      <c r="V442" s="32"/>
      <c r="W442" s="32" t="s">
        <v>373</v>
      </c>
      <c r="X442" s="32">
        <v>25</v>
      </c>
      <c r="Y442" s="32">
        <v>150</v>
      </c>
      <c r="Z442" s="32"/>
      <c r="AA442" s="32"/>
    </row>
    <row r="443" spans="1:27" s="1" customFormat="1" hidden="1">
      <c r="A443" s="41" t="s">
        <v>171</v>
      </c>
      <c r="B443" s="32">
        <v>37</v>
      </c>
      <c r="C443" s="32">
        <v>37</v>
      </c>
      <c r="D443" s="32">
        <v>37</v>
      </c>
      <c r="E443" s="32">
        <v>37</v>
      </c>
      <c r="F443" s="32">
        <v>37</v>
      </c>
      <c r="G443" s="32"/>
      <c r="H443" s="32">
        <v>1517</v>
      </c>
      <c r="I443" s="32">
        <v>20.7</v>
      </c>
      <c r="J443" s="32">
        <v>0</v>
      </c>
      <c r="K443" s="32">
        <v>20.7</v>
      </c>
      <c r="L443" s="32">
        <v>16.3</v>
      </c>
      <c r="M443" s="32">
        <v>0</v>
      </c>
      <c r="N443" s="32">
        <v>16.3</v>
      </c>
      <c r="O443" s="32" t="s">
        <v>362</v>
      </c>
      <c r="P443" s="32" t="s">
        <v>363</v>
      </c>
      <c r="Q443" s="32" t="s">
        <v>364</v>
      </c>
      <c r="R443" s="32"/>
      <c r="S443" s="32"/>
      <c r="T443" s="32" t="s">
        <v>367</v>
      </c>
      <c r="U443" s="32" t="s">
        <v>368</v>
      </c>
      <c r="V443" s="32"/>
      <c r="W443" s="32" t="s">
        <v>373</v>
      </c>
      <c r="X443" s="32">
        <v>21</v>
      </c>
      <c r="Y443" s="32">
        <v>124</v>
      </c>
      <c r="Z443" s="32"/>
      <c r="AA443" s="32"/>
    </row>
    <row r="444" spans="1:27" s="1" customFormat="1" hidden="1">
      <c r="A444" s="41" t="s">
        <v>172</v>
      </c>
      <c r="B444" s="32">
        <v>37</v>
      </c>
      <c r="C444" s="32">
        <v>37</v>
      </c>
      <c r="D444" s="32">
        <v>37</v>
      </c>
      <c r="E444" s="32">
        <v>37</v>
      </c>
      <c r="F444" s="32">
        <v>37</v>
      </c>
      <c r="G444" s="32"/>
      <c r="H444" s="32">
        <v>1080</v>
      </c>
      <c r="I444" s="32">
        <v>24</v>
      </c>
      <c r="J444" s="32">
        <v>30</v>
      </c>
      <c r="K444" s="32">
        <v>20</v>
      </c>
      <c r="L444" s="32">
        <v>13</v>
      </c>
      <c r="M444" s="32">
        <v>7</v>
      </c>
      <c r="N444" s="32">
        <v>17</v>
      </c>
      <c r="O444" s="32" t="s">
        <v>362</v>
      </c>
      <c r="P444" s="32" t="s">
        <v>363</v>
      </c>
      <c r="Q444" s="32" t="s">
        <v>364</v>
      </c>
      <c r="R444" s="32"/>
      <c r="S444" s="32"/>
      <c r="T444" s="32" t="s">
        <v>367</v>
      </c>
      <c r="U444" s="32"/>
      <c r="V444" s="32"/>
      <c r="W444" s="32" t="s">
        <v>374</v>
      </c>
      <c r="X444" s="32"/>
      <c r="Y444" s="32"/>
      <c r="Z444" s="32"/>
      <c r="AA444" s="32"/>
    </row>
    <row r="445" spans="1:27" s="1" customFormat="1" hidden="1">
      <c r="A445" s="41" t="s">
        <v>173</v>
      </c>
      <c r="B445" s="32">
        <v>36</v>
      </c>
      <c r="C445" s="32">
        <v>36</v>
      </c>
      <c r="D445" s="32">
        <v>36</v>
      </c>
      <c r="E445" s="32">
        <v>36</v>
      </c>
      <c r="F445" s="32">
        <v>36</v>
      </c>
      <c r="G445" s="32"/>
      <c r="H445" s="32">
        <v>864</v>
      </c>
      <c r="I445" s="32">
        <v>24</v>
      </c>
      <c r="J445" s="32">
        <v>0</v>
      </c>
      <c r="K445" s="32">
        <v>0</v>
      </c>
      <c r="L445" s="32">
        <v>12</v>
      </c>
      <c r="M445" s="32">
        <v>0</v>
      </c>
      <c r="N445" s="32">
        <v>36</v>
      </c>
      <c r="O445" s="32" t="s">
        <v>362</v>
      </c>
      <c r="P445" s="32" t="s">
        <v>363</v>
      </c>
      <c r="Q445" s="32" t="s">
        <v>364</v>
      </c>
      <c r="R445" s="32" t="s">
        <v>376</v>
      </c>
      <c r="S445" s="32" t="s">
        <v>366</v>
      </c>
      <c r="T445" s="32" t="s">
        <v>366</v>
      </c>
      <c r="U445" s="32" t="s">
        <v>368</v>
      </c>
      <c r="V445" s="32"/>
      <c r="W445" s="32" t="s">
        <v>373</v>
      </c>
      <c r="X445" s="32">
        <v>24</v>
      </c>
      <c r="Y445" s="32">
        <v>144</v>
      </c>
      <c r="Z445" s="32"/>
      <c r="AA445" s="32"/>
    </row>
    <row r="446" spans="1:27" s="1" customFormat="1" hidden="1">
      <c r="A446" s="41" t="s">
        <v>174</v>
      </c>
      <c r="B446" s="32">
        <v>37</v>
      </c>
      <c r="C446" s="32">
        <v>37</v>
      </c>
      <c r="D446" s="32">
        <v>37</v>
      </c>
      <c r="E446" s="32">
        <v>37</v>
      </c>
      <c r="F446" s="32" t="s">
        <v>413</v>
      </c>
      <c r="G446" s="32"/>
      <c r="H446" s="32">
        <v>864</v>
      </c>
      <c r="I446" s="32">
        <v>26</v>
      </c>
      <c r="J446" s="32">
        <v>30</v>
      </c>
      <c r="K446" s="32">
        <v>25</v>
      </c>
      <c r="L446" s="32">
        <v>11</v>
      </c>
      <c r="M446" s="32">
        <v>7</v>
      </c>
      <c r="N446" s="32">
        <v>12</v>
      </c>
      <c r="O446" s="32" t="s">
        <v>362</v>
      </c>
      <c r="P446" s="32"/>
      <c r="Q446" s="32" t="s">
        <v>364</v>
      </c>
      <c r="R446" s="32"/>
      <c r="S446" s="32" t="s">
        <v>366</v>
      </c>
      <c r="T446" s="32" t="s">
        <v>367</v>
      </c>
      <c r="U446" s="32" t="s">
        <v>368</v>
      </c>
      <c r="V446" s="32"/>
      <c r="W446" s="32" t="s">
        <v>373</v>
      </c>
      <c r="X446" s="32">
        <v>30</v>
      </c>
      <c r="Y446" s="32">
        <v>180</v>
      </c>
      <c r="Z446" s="32"/>
      <c r="AA446" s="32"/>
    </row>
    <row r="447" spans="1:27" s="1" customFormat="1" hidden="1">
      <c r="A447" s="41" t="s">
        <v>175</v>
      </c>
      <c r="B447" s="32" t="s">
        <v>414</v>
      </c>
      <c r="C447" s="32" t="s">
        <v>414</v>
      </c>
      <c r="D447" s="32">
        <v>37</v>
      </c>
      <c r="E447" s="32">
        <v>37</v>
      </c>
      <c r="F447" s="32">
        <v>37</v>
      </c>
      <c r="G447" s="32"/>
      <c r="H447" s="32">
        <v>1924</v>
      </c>
      <c r="I447" s="32">
        <v>26</v>
      </c>
      <c r="J447" s="32">
        <v>30</v>
      </c>
      <c r="K447" s="32">
        <v>8</v>
      </c>
      <c r="L447" s="32">
        <v>11</v>
      </c>
      <c r="M447" s="32">
        <v>7</v>
      </c>
      <c r="N447" s="32">
        <v>29</v>
      </c>
      <c r="O447" s="32" t="s">
        <v>362</v>
      </c>
      <c r="P447" s="32" t="s">
        <v>363</v>
      </c>
      <c r="Q447" s="32" t="s">
        <v>364</v>
      </c>
      <c r="R447" s="32"/>
      <c r="S447" s="32"/>
      <c r="T447" s="32" t="s">
        <v>367</v>
      </c>
      <c r="U447" s="32"/>
      <c r="V447" s="32"/>
      <c r="W447" s="32" t="s">
        <v>373</v>
      </c>
      <c r="X447" s="32">
        <v>26</v>
      </c>
      <c r="Y447" s="32">
        <v>156</v>
      </c>
      <c r="Z447" s="32"/>
      <c r="AA447" s="32"/>
    </row>
    <row r="448" spans="1:27" s="1" customFormat="1" hidden="1">
      <c r="A448" s="41" t="s">
        <v>176</v>
      </c>
      <c r="B448" s="32">
        <v>37</v>
      </c>
      <c r="C448" s="32">
        <v>37</v>
      </c>
      <c r="D448" s="32">
        <v>37</v>
      </c>
      <c r="E448" s="32">
        <v>37</v>
      </c>
      <c r="F448" s="32">
        <v>37</v>
      </c>
      <c r="G448" s="32"/>
      <c r="H448" s="32"/>
      <c r="I448" s="32" t="s">
        <v>415</v>
      </c>
      <c r="J448" s="32" t="s">
        <v>375</v>
      </c>
      <c r="K448" s="32" t="s">
        <v>415</v>
      </c>
      <c r="L448" s="32" t="s">
        <v>375</v>
      </c>
      <c r="M448" s="32" t="s">
        <v>375</v>
      </c>
      <c r="N448" s="32" t="s">
        <v>375</v>
      </c>
      <c r="O448" s="32" t="s">
        <v>362</v>
      </c>
      <c r="P448" s="32" t="s">
        <v>363</v>
      </c>
      <c r="Q448" s="32" t="s">
        <v>364</v>
      </c>
      <c r="R448" s="32"/>
      <c r="S448" s="32"/>
      <c r="T448" s="32" t="s">
        <v>367</v>
      </c>
      <c r="U448" s="32"/>
      <c r="V448" s="32"/>
      <c r="W448" s="32" t="s">
        <v>374</v>
      </c>
      <c r="X448" s="32"/>
      <c r="Y448" s="32"/>
      <c r="Z448" s="32"/>
      <c r="AA448" s="32"/>
    </row>
    <row r="449" spans="1:27" s="1" customFormat="1" hidden="1">
      <c r="A449" s="41" t="s">
        <v>177</v>
      </c>
      <c r="B449" s="32">
        <v>35</v>
      </c>
      <c r="C449" s="32">
        <v>35</v>
      </c>
      <c r="D449" s="32">
        <v>35</v>
      </c>
      <c r="E449" s="32">
        <v>37</v>
      </c>
      <c r="F449" s="32">
        <v>37</v>
      </c>
      <c r="G449" s="32"/>
      <c r="H449" s="32">
        <v>828</v>
      </c>
      <c r="I449" s="32">
        <v>24</v>
      </c>
      <c r="J449" s="32">
        <v>37</v>
      </c>
      <c r="K449" s="32">
        <v>15</v>
      </c>
      <c r="L449" s="32">
        <v>12</v>
      </c>
      <c r="M449" s="32">
        <v>37</v>
      </c>
      <c r="N449" s="32">
        <v>30</v>
      </c>
      <c r="O449" s="32" t="s">
        <v>362</v>
      </c>
      <c r="P449" s="32" t="s">
        <v>363</v>
      </c>
      <c r="Q449" s="32" t="s">
        <v>364</v>
      </c>
      <c r="R449" s="32"/>
      <c r="S449" s="32" t="s">
        <v>366</v>
      </c>
      <c r="T449" s="32" t="s">
        <v>367</v>
      </c>
      <c r="U449" s="32" t="s">
        <v>368</v>
      </c>
      <c r="V449" s="32" t="s">
        <v>416</v>
      </c>
      <c r="W449" s="32" t="s">
        <v>374</v>
      </c>
      <c r="X449" s="32"/>
      <c r="Y449" s="32"/>
      <c r="Z449" s="32"/>
      <c r="AA449" s="32"/>
    </row>
    <row r="450" spans="1:27" s="1" customFormat="1" hidden="1">
      <c r="A450" s="41" t="s">
        <v>178</v>
      </c>
      <c r="B450" s="32">
        <v>37</v>
      </c>
      <c r="C450" s="32">
        <v>37</v>
      </c>
      <c r="D450" s="32">
        <v>37</v>
      </c>
      <c r="E450" s="32">
        <v>37</v>
      </c>
      <c r="F450" s="32">
        <v>37</v>
      </c>
      <c r="G450" s="32"/>
      <c r="H450" s="32">
        <v>828</v>
      </c>
      <c r="I450" s="32">
        <v>24</v>
      </c>
      <c r="J450" s="32">
        <v>0</v>
      </c>
      <c r="K450" s="32">
        <v>18</v>
      </c>
      <c r="L450" s="32">
        <v>13</v>
      </c>
      <c r="M450" s="32">
        <v>37</v>
      </c>
      <c r="N450" s="32">
        <v>19</v>
      </c>
      <c r="O450" s="32" t="s">
        <v>362</v>
      </c>
      <c r="P450" s="32" t="s">
        <v>363</v>
      </c>
      <c r="Q450" s="32" t="s">
        <v>364</v>
      </c>
      <c r="R450" s="32" t="s">
        <v>365</v>
      </c>
      <c r="S450" s="32" t="s">
        <v>366</v>
      </c>
      <c r="T450" s="32" t="s">
        <v>367</v>
      </c>
      <c r="U450" s="32" t="s">
        <v>368</v>
      </c>
      <c r="V450" s="32"/>
      <c r="W450" s="32" t="s">
        <v>374</v>
      </c>
      <c r="X450" s="32"/>
      <c r="Y450" s="32"/>
      <c r="Z450" s="32"/>
      <c r="AA450" s="32"/>
    </row>
    <row r="451" spans="1:27" s="1" customFormat="1" hidden="1">
      <c r="A451" s="41" t="s">
        <v>179</v>
      </c>
      <c r="B451" s="32">
        <v>37</v>
      </c>
      <c r="C451" s="32"/>
      <c r="D451" s="32">
        <v>37</v>
      </c>
      <c r="E451" s="32"/>
      <c r="F451" s="32">
        <v>37</v>
      </c>
      <c r="G451" s="32"/>
      <c r="H451" s="32">
        <v>1924</v>
      </c>
      <c r="I451" s="32">
        <v>23.25</v>
      </c>
      <c r="J451" s="32"/>
      <c r="K451" s="32"/>
      <c r="L451" s="32">
        <v>13.75</v>
      </c>
      <c r="M451" s="32"/>
      <c r="N451" s="32"/>
      <c r="O451" s="32" t="s">
        <v>362</v>
      </c>
      <c r="P451" s="32"/>
      <c r="Q451" s="32" t="s">
        <v>364</v>
      </c>
      <c r="R451" s="32"/>
      <c r="S451" s="32"/>
      <c r="T451" s="32"/>
      <c r="U451" s="32"/>
      <c r="V451" s="32"/>
      <c r="W451" s="32" t="s">
        <v>373</v>
      </c>
      <c r="X451" s="32">
        <v>23.25</v>
      </c>
      <c r="Y451" s="32">
        <v>139.5</v>
      </c>
      <c r="Z451" s="32"/>
      <c r="AA451" s="32"/>
    </row>
    <row r="452" spans="1:27" s="1" customFormat="1" hidden="1">
      <c r="A452" s="41" t="s">
        <v>180</v>
      </c>
      <c r="B452" s="32">
        <v>37</v>
      </c>
      <c r="C452" s="32">
        <v>37</v>
      </c>
      <c r="D452" s="32">
        <v>37</v>
      </c>
      <c r="E452" s="32">
        <v>37</v>
      </c>
      <c r="F452" s="32">
        <v>37</v>
      </c>
      <c r="G452" s="32"/>
      <c r="H452" s="32">
        <v>832.5</v>
      </c>
      <c r="I452" s="32">
        <v>23.5</v>
      </c>
      <c r="J452" s="32">
        <v>23.5</v>
      </c>
      <c r="K452" s="32">
        <v>23.5</v>
      </c>
      <c r="L452" s="32">
        <v>13.5</v>
      </c>
      <c r="M452" s="32">
        <v>37</v>
      </c>
      <c r="N452" s="32">
        <v>37</v>
      </c>
      <c r="O452" s="32" t="s">
        <v>362</v>
      </c>
      <c r="P452" s="32" t="s">
        <v>363</v>
      </c>
      <c r="Q452" s="32" t="s">
        <v>364</v>
      </c>
      <c r="R452" s="32"/>
      <c r="S452" s="32" t="s">
        <v>366</v>
      </c>
      <c r="T452" s="32" t="s">
        <v>367</v>
      </c>
      <c r="U452" s="32"/>
      <c r="V452" s="32"/>
      <c r="W452" s="32" t="s">
        <v>373</v>
      </c>
      <c r="X452" s="32">
        <v>25</v>
      </c>
      <c r="Y452" s="32">
        <v>148</v>
      </c>
      <c r="Z452" s="32"/>
      <c r="AA452" s="32"/>
    </row>
    <row r="453" spans="1:27" s="1" customFormat="1" hidden="1">
      <c r="A453" s="41" t="s">
        <v>181</v>
      </c>
      <c r="B453" s="32">
        <v>37</v>
      </c>
      <c r="C453" s="32">
        <v>37</v>
      </c>
      <c r="D453" s="32">
        <v>37</v>
      </c>
      <c r="E453" s="32">
        <v>37</v>
      </c>
      <c r="F453" s="32">
        <v>37</v>
      </c>
      <c r="G453" s="32"/>
      <c r="H453" s="32">
        <v>840</v>
      </c>
      <c r="I453" s="32">
        <v>24</v>
      </c>
      <c r="J453" s="32">
        <v>0</v>
      </c>
      <c r="K453" s="32">
        <v>11</v>
      </c>
      <c r="L453" s="32">
        <v>13</v>
      </c>
      <c r="M453" s="32">
        <v>37</v>
      </c>
      <c r="N453" s="32">
        <v>26</v>
      </c>
      <c r="O453" s="32" t="s">
        <v>362</v>
      </c>
      <c r="P453" s="32" t="s">
        <v>363</v>
      </c>
      <c r="Q453" s="32" t="s">
        <v>364</v>
      </c>
      <c r="R453" s="32" t="s">
        <v>376</v>
      </c>
      <c r="S453" s="32"/>
      <c r="T453" s="32" t="s">
        <v>366</v>
      </c>
      <c r="U453" s="32"/>
      <c r="V453" s="32" t="s">
        <v>373</v>
      </c>
      <c r="W453" s="32" t="s">
        <v>373</v>
      </c>
      <c r="X453" s="32">
        <v>24</v>
      </c>
      <c r="Y453" s="32">
        <v>144</v>
      </c>
      <c r="Z453" s="32"/>
      <c r="AA453" s="32"/>
    </row>
    <row r="454" spans="1:27" s="1" customFormat="1" hidden="1">
      <c r="A454" s="41" t="s">
        <v>182</v>
      </c>
      <c r="B454" s="32">
        <v>36</v>
      </c>
      <c r="C454" s="32">
        <v>36</v>
      </c>
      <c r="D454" s="32">
        <v>35</v>
      </c>
      <c r="E454" s="32">
        <v>35</v>
      </c>
      <c r="F454" s="32">
        <v>35</v>
      </c>
      <c r="G454" s="32"/>
      <c r="H454" s="32"/>
      <c r="I454" s="32">
        <v>21</v>
      </c>
      <c r="J454" s="32"/>
      <c r="K454" s="32">
        <v>10.5</v>
      </c>
      <c r="L454" s="32">
        <v>14</v>
      </c>
      <c r="M454" s="32"/>
      <c r="N454" s="32"/>
      <c r="O454" s="32" t="s">
        <v>362</v>
      </c>
      <c r="P454" s="32"/>
      <c r="Q454" s="32" t="s">
        <v>364</v>
      </c>
      <c r="R454" s="32" t="s">
        <v>365</v>
      </c>
      <c r="S454" s="32" t="s">
        <v>366</v>
      </c>
      <c r="T454" s="32" t="s">
        <v>367</v>
      </c>
      <c r="U454" s="32" t="s">
        <v>368</v>
      </c>
      <c r="V454" s="32" t="s">
        <v>417</v>
      </c>
      <c r="W454" s="32" t="s">
        <v>373</v>
      </c>
      <c r="X454" s="32">
        <v>21</v>
      </c>
      <c r="Y454" s="32">
        <v>29</v>
      </c>
      <c r="Z454" s="32"/>
      <c r="AA454" s="32"/>
    </row>
    <row r="455" spans="1:27" s="1" customFormat="1" hidden="1">
      <c r="A455" s="41" t="s">
        <v>183</v>
      </c>
      <c r="B455" s="32">
        <v>37</v>
      </c>
      <c r="C455" s="32"/>
      <c r="D455" s="32">
        <v>37</v>
      </c>
      <c r="E455" s="32">
        <v>37</v>
      </c>
      <c r="F455" s="32">
        <v>37</v>
      </c>
      <c r="G455" s="32"/>
      <c r="H455" s="32">
        <v>864</v>
      </c>
      <c r="I455" s="32">
        <v>24</v>
      </c>
      <c r="J455" s="32">
        <v>30.5</v>
      </c>
      <c r="K455" s="32"/>
      <c r="L455" s="32">
        <v>13</v>
      </c>
      <c r="M455" s="32">
        <v>6.5</v>
      </c>
      <c r="N455" s="32"/>
      <c r="O455" s="32" t="s">
        <v>362</v>
      </c>
      <c r="P455" s="32" t="s">
        <v>363</v>
      </c>
      <c r="Q455" s="32" t="s">
        <v>364</v>
      </c>
      <c r="R455" s="32" t="s">
        <v>376</v>
      </c>
      <c r="S455" s="32"/>
      <c r="T455" s="32" t="s">
        <v>366</v>
      </c>
      <c r="U455" s="32" t="s">
        <v>368</v>
      </c>
      <c r="V455" s="32"/>
      <c r="W455" s="32" t="s">
        <v>374</v>
      </c>
      <c r="X455" s="32"/>
      <c r="Y455" s="32"/>
      <c r="Z455" s="32"/>
      <c r="AA455" s="32"/>
    </row>
    <row r="456" spans="1:27" s="1" customFormat="1" hidden="1">
      <c r="A456" s="41" t="s">
        <v>184</v>
      </c>
      <c r="B456" s="32">
        <v>36</v>
      </c>
      <c r="C456" s="32">
        <v>36</v>
      </c>
      <c r="D456" s="32">
        <v>36</v>
      </c>
      <c r="E456" s="32">
        <v>36</v>
      </c>
      <c r="F456" s="32">
        <v>36</v>
      </c>
      <c r="G456" s="32"/>
      <c r="H456" s="32">
        <v>1872</v>
      </c>
      <c r="I456" s="32">
        <v>24</v>
      </c>
      <c r="J456" s="32">
        <v>36</v>
      </c>
      <c r="K456" s="32">
        <v>6</v>
      </c>
      <c r="L456" s="32">
        <v>12</v>
      </c>
      <c r="M456" s="32">
        <v>0</v>
      </c>
      <c r="N456" s="32">
        <v>30</v>
      </c>
      <c r="O456" s="32" t="s">
        <v>362</v>
      </c>
      <c r="P456" s="32" t="s">
        <v>363</v>
      </c>
      <c r="Q456" s="32" t="s">
        <v>364</v>
      </c>
      <c r="R456" s="32" t="s">
        <v>365</v>
      </c>
      <c r="S456" s="32" t="s">
        <v>366</v>
      </c>
      <c r="T456" s="32" t="s">
        <v>367</v>
      </c>
      <c r="U456" s="32" t="s">
        <v>368</v>
      </c>
      <c r="V456" s="32"/>
      <c r="W456" s="32" t="s">
        <v>373</v>
      </c>
      <c r="X456" s="32">
        <v>24</v>
      </c>
      <c r="Y456" s="32">
        <v>144</v>
      </c>
      <c r="Z456" s="32"/>
      <c r="AA456" s="32"/>
    </row>
    <row r="457" spans="1:27" s="1" customFormat="1" hidden="1">
      <c r="A457" s="41" t="s">
        <v>185</v>
      </c>
      <c r="B457" s="32" t="s">
        <v>93</v>
      </c>
      <c r="C457" s="32" t="s">
        <v>93</v>
      </c>
      <c r="D457" s="32" t="s">
        <v>93</v>
      </c>
      <c r="E457" s="32" t="s">
        <v>93</v>
      </c>
      <c r="F457" s="32" t="s">
        <v>93</v>
      </c>
      <c r="G457" s="32" t="s">
        <v>372</v>
      </c>
      <c r="H457" s="32"/>
      <c r="I457" s="32"/>
      <c r="J457" s="32"/>
      <c r="K457" s="32"/>
      <c r="L457" s="32"/>
      <c r="M457" s="32"/>
      <c r="N457" s="32"/>
      <c r="O457" s="32"/>
      <c r="P457" s="32"/>
      <c r="Q457" s="32"/>
      <c r="R457" s="32"/>
      <c r="S457" s="32"/>
      <c r="T457" s="32"/>
      <c r="U457" s="32"/>
      <c r="V457" s="32"/>
      <c r="W457" s="32"/>
      <c r="X457" s="32"/>
      <c r="Y457" s="32"/>
      <c r="Z457" s="32"/>
      <c r="AA457" s="32"/>
    </row>
    <row r="458" spans="1:27" s="1" customFormat="1" hidden="1">
      <c r="A458" s="41" t="s">
        <v>186</v>
      </c>
      <c r="B458" s="32">
        <v>37</v>
      </c>
      <c r="C458" s="32">
        <v>37</v>
      </c>
      <c r="D458" s="32">
        <v>37</v>
      </c>
      <c r="E458" s="32">
        <v>37</v>
      </c>
      <c r="F458" s="32">
        <v>37</v>
      </c>
      <c r="G458" s="32"/>
      <c r="H458" s="32">
        <v>1554</v>
      </c>
      <c r="I458" s="32">
        <v>23</v>
      </c>
      <c r="J458" s="32">
        <v>12</v>
      </c>
      <c r="K458" s="32">
        <v>15</v>
      </c>
      <c r="L458" s="32">
        <v>14</v>
      </c>
      <c r="M458" s="32">
        <v>14</v>
      </c>
      <c r="N458" s="32">
        <v>14</v>
      </c>
      <c r="O458" s="32" t="s">
        <v>362</v>
      </c>
      <c r="P458" s="32"/>
      <c r="Q458" s="32" t="s">
        <v>364</v>
      </c>
      <c r="R458" s="32" t="s">
        <v>365</v>
      </c>
      <c r="S458" s="32" t="s">
        <v>366</v>
      </c>
      <c r="T458" s="32" t="s">
        <v>367</v>
      </c>
      <c r="U458" s="32"/>
      <c r="V458" s="32"/>
      <c r="W458" s="32" t="s">
        <v>373</v>
      </c>
      <c r="X458" s="32">
        <v>23</v>
      </c>
      <c r="Y458" s="32">
        <v>26</v>
      </c>
      <c r="Z458" s="32"/>
      <c r="AA458" s="32"/>
    </row>
    <row r="459" spans="1:27" s="1" customFormat="1" hidden="1">
      <c r="A459" s="41" t="s">
        <v>187</v>
      </c>
      <c r="B459" s="32" t="s">
        <v>93</v>
      </c>
      <c r="C459" s="32" t="s">
        <v>93</v>
      </c>
      <c r="D459" s="32" t="s">
        <v>93</v>
      </c>
      <c r="E459" s="32" t="s">
        <v>93</v>
      </c>
      <c r="F459" s="32" t="s">
        <v>93</v>
      </c>
      <c r="G459" s="32" t="s">
        <v>372</v>
      </c>
      <c r="H459" s="32"/>
      <c r="I459" s="32"/>
      <c r="J459" s="32"/>
      <c r="K459" s="32"/>
      <c r="L459" s="32"/>
      <c r="M459" s="32"/>
      <c r="N459" s="32"/>
      <c r="O459" s="32"/>
      <c r="P459" s="32"/>
      <c r="Q459" s="32"/>
      <c r="R459" s="32"/>
      <c r="S459" s="32"/>
      <c r="T459" s="32"/>
      <c r="U459" s="32"/>
      <c r="V459" s="32"/>
      <c r="W459" s="32"/>
      <c r="X459" s="32"/>
      <c r="Y459" s="32"/>
      <c r="Z459" s="32"/>
      <c r="AA459" s="32"/>
    </row>
    <row r="460" spans="1:27" s="1" customFormat="1" hidden="1">
      <c r="A460" s="41" t="s">
        <v>188</v>
      </c>
      <c r="B460" s="32">
        <v>37</v>
      </c>
      <c r="C460" s="32">
        <v>37</v>
      </c>
      <c r="D460" s="32">
        <v>37</v>
      </c>
      <c r="E460" s="32">
        <v>37</v>
      </c>
      <c r="F460" s="32">
        <v>37</v>
      </c>
      <c r="G460" s="32"/>
      <c r="H460" s="32">
        <v>1554</v>
      </c>
      <c r="I460" s="32"/>
      <c r="J460" s="32"/>
      <c r="K460" s="32"/>
      <c r="L460" s="32"/>
      <c r="M460" s="32"/>
      <c r="N460" s="32"/>
      <c r="O460" s="32" t="s">
        <v>362</v>
      </c>
      <c r="P460" s="32" t="s">
        <v>363</v>
      </c>
      <c r="Q460" s="32" t="s">
        <v>364</v>
      </c>
      <c r="R460" s="32" t="s">
        <v>365</v>
      </c>
      <c r="S460" s="32" t="s">
        <v>366</v>
      </c>
      <c r="T460" s="32" t="s">
        <v>367</v>
      </c>
      <c r="U460" s="32" t="s">
        <v>368</v>
      </c>
      <c r="V460" s="32"/>
      <c r="W460" s="32" t="s">
        <v>374</v>
      </c>
      <c r="X460" s="32"/>
      <c r="Y460" s="32"/>
      <c r="Z460" s="32"/>
      <c r="AA460" s="32"/>
    </row>
    <row r="461" spans="1:27" s="1" customFormat="1" hidden="1">
      <c r="A461" s="41" t="s">
        <v>189</v>
      </c>
      <c r="B461" s="32">
        <v>37</v>
      </c>
      <c r="C461" s="32">
        <v>37</v>
      </c>
      <c r="D461" s="32">
        <v>37</v>
      </c>
      <c r="E461" s="32">
        <v>37</v>
      </c>
      <c r="F461" s="32">
        <v>37</v>
      </c>
      <c r="G461" s="32"/>
      <c r="H461" s="32">
        <v>1929.18</v>
      </c>
      <c r="I461" s="32">
        <v>24</v>
      </c>
      <c r="J461" s="32">
        <v>24</v>
      </c>
      <c r="K461" s="32">
        <v>24</v>
      </c>
      <c r="L461" s="32">
        <v>13</v>
      </c>
      <c r="M461" s="32">
        <v>13</v>
      </c>
      <c r="N461" s="32">
        <v>13</v>
      </c>
      <c r="O461" s="32" t="s">
        <v>362</v>
      </c>
      <c r="P461" s="32" t="s">
        <v>363</v>
      </c>
      <c r="Q461" s="32" t="s">
        <v>364</v>
      </c>
      <c r="R461" s="32"/>
      <c r="S461" s="32" t="s">
        <v>366</v>
      </c>
      <c r="T461" s="32" t="s">
        <v>367</v>
      </c>
      <c r="U461" s="32" t="s">
        <v>368</v>
      </c>
      <c r="V461" s="32"/>
      <c r="W461" s="32" t="s">
        <v>373</v>
      </c>
      <c r="X461" s="32">
        <v>24</v>
      </c>
      <c r="Y461" s="32">
        <v>144</v>
      </c>
      <c r="Z461" s="32"/>
      <c r="AA461" s="32"/>
    </row>
    <row r="462" spans="1:27" s="1" customFormat="1" hidden="1">
      <c r="A462" s="41" t="s">
        <v>190</v>
      </c>
      <c r="B462" s="32" t="s">
        <v>93</v>
      </c>
      <c r="C462" s="32" t="s">
        <v>93</v>
      </c>
      <c r="D462" s="32" t="s">
        <v>93</v>
      </c>
      <c r="E462" s="32" t="s">
        <v>93</v>
      </c>
      <c r="F462" s="32" t="s">
        <v>93</v>
      </c>
      <c r="G462" s="32" t="s">
        <v>372</v>
      </c>
      <c r="H462" s="32"/>
      <c r="I462" s="32"/>
      <c r="J462" s="32"/>
      <c r="K462" s="32"/>
      <c r="L462" s="32"/>
      <c r="M462" s="32"/>
      <c r="N462" s="32"/>
      <c r="O462" s="32"/>
      <c r="P462" s="32"/>
      <c r="Q462" s="32"/>
      <c r="R462" s="32"/>
      <c r="S462" s="32"/>
      <c r="T462" s="32"/>
      <c r="U462" s="32"/>
      <c r="V462" s="32"/>
      <c r="W462" s="32"/>
      <c r="X462" s="32"/>
      <c r="Y462" s="32"/>
      <c r="Z462" s="32"/>
      <c r="AA462" s="32"/>
    </row>
    <row r="463" spans="1:27" s="1" customFormat="1" hidden="1">
      <c r="A463" s="41" t="s">
        <v>191</v>
      </c>
      <c r="B463" s="32">
        <v>36</v>
      </c>
      <c r="C463" s="32">
        <v>36</v>
      </c>
      <c r="D463" s="32">
        <v>36</v>
      </c>
      <c r="E463" s="32">
        <v>36</v>
      </c>
      <c r="F463" s="32" t="s">
        <v>418</v>
      </c>
      <c r="G463" s="32"/>
      <c r="H463" s="32">
        <v>1512</v>
      </c>
      <c r="I463" s="32" t="s">
        <v>419</v>
      </c>
      <c r="J463" s="32" t="s">
        <v>419</v>
      </c>
      <c r="K463" s="32" t="s">
        <v>419</v>
      </c>
      <c r="L463" s="32" t="s">
        <v>419</v>
      </c>
      <c r="M463" s="32" t="s">
        <v>419</v>
      </c>
      <c r="N463" s="32" t="s">
        <v>419</v>
      </c>
      <c r="O463" s="32" t="s">
        <v>362</v>
      </c>
      <c r="P463" s="32" t="s">
        <v>363</v>
      </c>
      <c r="Q463" s="32" t="s">
        <v>364</v>
      </c>
      <c r="R463" s="32"/>
      <c r="S463" s="32"/>
      <c r="T463" s="32" t="s">
        <v>367</v>
      </c>
      <c r="U463" s="32"/>
      <c r="V463" s="32"/>
      <c r="W463" s="32" t="s">
        <v>374</v>
      </c>
      <c r="X463" s="32"/>
      <c r="Y463" s="32"/>
      <c r="Z463" s="32"/>
      <c r="AA463" s="32"/>
    </row>
    <row r="464" spans="1:27" s="1" customFormat="1" hidden="1">
      <c r="A464" s="41" t="s">
        <v>192</v>
      </c>
      <c r="B464" s="32">
        <v>37</v>
      </c>
      <c r="C464" s="32">
        <v>37</v>
      </c>
      <c r="D464" s="32">
        <v>37</v>
      </c>
      <c r="E464" s="32">
        <v>37</v>
      </c>
      <c r="F464" s="32">
        <v>37</v>
      </c>
      <c r="G464" s="32"/>
      <c r="H464" s="32">
        <v>830</v>
      </c>
      <c r="I464" s="32">
        <v>30</v>
      </c>
      <c r="J464" s="32">
        <v>16</v>
      </c>
      <c r="K464" s="32">
        <v>24</v>
      </c>
      <c r="L464" s="32">
        <v>7</v>
      </c>
      <c r="M464" s="32">
        <v>21</v>
      </c>
      <c r="N464" s="32">
        <v>13</v>
      </c>
      <c r="O464" s="32" t="s">
        <v>362</v>
      </c>
      <c r="P464" s="32" t="s">
        <v>363</v>
      </c>
      <c r="Q464" s="32" t="s">
        <v>364</v>
      </c>
      <c r="R464" s="32"/>
      <c r="S464" s="32"/>
      <c r="T464" s="32" t="s">
        <v>366</v>
      </c>
      <c r="U464" s="32" t="s">
        <v>368</v>
      </c>
      <c r="V464" s="32"/>
      <c r="W464" s="32" t="s">
        <v>373</v>
      </c>
      <c r="X464" s="32">
        <v>27</v>
      </c>
      <c r="Y464" s="32">
        <v>25</v>
      </c>
      <c r="Z464" s="32"/>
      <c r="AA464" s="32"/>
    </row>
    <row r="465" spans="1:27" s="1" customFormat="1" hidden="1">
      <c r="A465" s="41" t="s">
        <v>193</v>
      </c>
      <c r="B465" s="32">
        <v>37</v>
      </c>
      <c r="C465" s="32">
        <v>37</v>
      </c>
      <c r="D465" s="32">
        <v>24</v>
      </c>
      <c r="E465" s="32">
        <v>0</v>
      </c>
      <c r="F465" s="32">
        <v>37</v>
      </c>
      <c r="G465" s="32"/>
      <c r="H465" s="32">
        <v>1265</v>
      </c>
      <c r="I465" s="32">
        <v>24</v>
      </c>
      <c r="J465" s="32">
        <v>0</v>
      </c>
      <c r="K465" s="32">
        <v>19</v>
      </c>
      <c r="L465" s="32">
        <v>13</v>
      </c>
      <c r="M465" s="32">
        <v>13</v>
      </c>
      <c r="N465" s="32"/>
      <c r="O465" s="32" t="s">
        <v>362</v>
      </c>
      <c r="P465" s="32" t="s">
        <v>363</v>
      </c>
      <c r="Q465" s="32" t="s">
        <v>364</v>
      </c>
      <c r="R465" s="32"/>
      <c r="S465" s="32" t="s">
        <v>366</v>
      </c>
      <c r="T465" s="32" t="s">
        <v>367</v>
      </c>
      <c r="U465" s="32" t="s">
        <v>368</v>
      </c>
      <c r="V465" s="32"/>
      <c r="W465" s="32" t="s">
        <v>373</v>
      </c>
      <c r="X465" s="32">
        <v>24</v>
      </c>
      <c r="Y465" s="32">
        <v>144</v>
      </c>
      <c r="Z465" s="32"/>
      <c r="AA465" s="32"/>
    </row>
    <row r="466" spans="1:27" s="1" customFormat="1" hidden="1">
      <c r="A466" s="41" t="s">
        <v>194</v>
      </c>
      <c r="B466" s="32">
        <v>37</v>
      </c>
      <c r="C466" s="32">
        <v>37</v>
      </c>
      <c r="D466" s="32">
        <v>37</v>
      </c>
      <c r="E466" s="32">
        <v>37</v>
      </c>
      <c r="F466" s="32">
        <v>37</v>
      </c>
      <c r="G466" s="32"/>
      <c r="H466" s="32">
        <v>1544.3889999999999</v>
      </c>
      <c r="I466" s="32">
        <v>24</v>
      </c>
      <c r="J466" s="32" t="s">
        <v>420</v>
      </c>
      <c r="K466" s="32">
        <v>21</v>
      </c>
      <c r="L466" s="32">
        <v>13</v>
      </c>
      <c r="M466" s="32" t="s">
        <v>420</v>
      </c>
      <c r="N466" s="32">
        <v>20</v>
      </c>
      <c r="O466" s="32" t="s">
        <v>362</v>
      </c>
      <c r="P466" s="32" t="s">
        <v>363</v>
      </c>
      <c r="Q466" s="32" t="s">
        <v>364</v>
      </c>
      <c r="R466" s="32" t="s">
        <v>365</v>
      </c>
      <c r="S466" s="32" t="s">
        <v>366</v>
      </c>
      <c r="T466" s="32" t="s">
        <v>367</v>
      </c>
      <c r="U466" s="32" t="s">
        <v>368</v>
      </c>
      <c r="V466" s="32"/>
      <c r="W466" s="32" t="s">
        <v>373</v>
      </c>
      <c r="X466" s="32">
        <v>24</v>
      </c>
      <c r="Y466" s="32">
        <v>144</v>
      </c>
      <c r="Z466" s="32"/>
      <c r="AA466" s="32"/>
    </row>
    <row r="467" spans="1:27" s="1" customFormat="1" hidden="1">
      <c r="A467" s="41" t="s">
        <v>195</v>
      </c>
      <c r="B467" s="32" t="s">
        <v>93</v>
      </c>
      <c r="C467" s="32" t="s">
        <v>93</v>
      </c>
      <c r="D467" s="32" t="s">
        <v>93</v>
      </c>
      <c r="E467" s="32" t="s">
        <v>93</v>
      </c>
      <c r="F467" s="32" t="s">
        <v>93</v>
      </c>
      <c r="G467" s="32" t="s">
        <v>372</v>
      </c>
      <c r="H467" s="32"/>
      <c r="I467" s="32"/>
      <c r="J467" s="32"/>
      <c r="K467" s="32"/>
      <c r="L467" s="32"/>
      <c r="M467" s="32"/>
      <c r="N467" s="32"/>
      <c r="O467" s="32"/>
      <c r="P467" s="32"/>
      <c r="Q467" s="32"/>
      <c r="R467" s="32"/>
      <c r="S467" s="32"/>
      <c r="T467" s="32"/>
      <c r="U467" s="32"/>
      <c r="V467" s="32"/>
      <c r="W467" s="32"/>
      <c r="X467" s="32"/>
      <c r="Y467" s="32"/>
      <c r="Z467" s="32"/>
      <c r="AA467" s="32"/>
    </row>
    <row r="468" spans="1:27" s="1" customFormat="1" hidden="1">
      <c r="A468" s="41" t="s">
        <v>196</v>
      </c>
      <c r="B468" s="32">
        <v>37</v>
      </c>
      <c r="C468" s="32">
        <v>37</v>
      </c>
      <c r="D468" s="32">
        <v>37</v>
      </c>
      <c r="E468" s="32">
        <v>37</v>
      </c>
      <c r="F468" s="32">
        <v>37</v>
      </c>
      <c r="G468" s="32"/>
      <c r="H468" s="32">
        <v>1924</v>
      </c>
      <c r="I468" s="32">
        <v>23</v>
      </c>
      <c r="J468" s="32">
        <v>37</v>
      </c>
      <c r="K468" s="32">
        <v>13</v>
      </c>
      <c r="L468" s="32">
        <v>14</v>
      </c>
      <c r="M468" s="32">
        <v>37</v>
      </c>
      <c r="N468" s="32">
        <v>29</v>
      </c>
      <c r="O468" s="32" t="s">
        <v>362</v>
      </c>
      <c r="P468" s="32" t="s">
        <v>363</v>
      </c>
      <c r="Q468" s="32" t="s">
        <v>364</v>
      </c>
      <c r="R468" s="32"/>
      <c r="S468" s="32" t="s">
        <v>366</v>
      </c>
      <c r="T468" s="32" t="s">
        <v>367</v>
      </c>
      <c r="U468" s="32"/>
      <c r="V468" s="32"/>
      <c r="W468" s="32" t="s">
        <v>374</v>
      </c>
      <c r="X468" s="32"/>
      <c r="Y468" s="32"/>
      <c r="Z468" s="32"/>
      <c r="AA468" s="32"/>
    </row>
    <row r="469" spans="1:27" s="1" customFormat="1" hidden="1">
      <c r="A469" s="41" t="s">
        <v>197</v>
      </c>
      <c r="B469" s="32">
        <v>37</v>
      </c>
      <c r="C469" s="32">
        <v>37</v>
      </c>
      <c r="D469" s="32">
        <v>37</v>
      </c>
      <c r="E469" s="32">
        <v>37</v>
      </c>
      <c r="F469" s="32">
        <v>37</v>
      </c>
      <c r="G469" s="32"/>
      <c r="H469" s="32">
        <v>1924</v>
      </c>
      <c r="I469" s="32">
        <v>23</v>
      </c>
      <c r="J469" s="32">
        <v>37</v>
      </c>
      <c r="K469" s="32">
        <v>13</v>
      </c>
      <c r="L469" s="32">
        <v>14</v>
      </c>
      <c r="M469" s="32">
        <v>37</v>
      </c>
      <c r="N469" s="32">
        <v>29</v>
      </c>
      <c r="O469" s="32" t="s">
        <v>362</v>
      </c>
      <c r="P469" s="32" t="s">
        <v>363</v>
      </c>
      <c r="Q469" s="32" t="s">
        <v>364</v>
      </c>
      <c r="R469" s="32"/>
      <c r="S469" s="32" t="s">
        <v>366</v>
      </c>
      <c r="T469" s="32" t="s">
        <v>367</v>
      </c>
      <c r="U469" s="32"/>
      <c r="V469" s="32"/>
      <c r="W469" s="32" t="s">
        <v>374</v>
      </c>
      <c r="X469" s="32"/>
      <c r="Y469" s="32"/>
      <c r="Z469" s="32"/>
      <c r="AA469" s="32"/>
    </row>
    <row r="470" spans="1:27" s="1" customFormat="1" hidden="1">
      <c r="A470" s="41" t="s">
        <v>198</v>
      </c>
      <c r="B470" s="32">
        <v>37</v>
      </c>
      <c r="C470" s="32">
        <v>37</v>
      </c>
      <c r="D470" s="32">
        <v>37</v>
      </c>
      <c r="E470" s="32">
        <v>37</v>
      </c>
      <c r="F470" s="32">
        <v>37</v>
      </c>
      <c r="G470" s="32"/>
      <c r="H470" s="32">
        <v>1924</v>
      </c>
      <c r="I470" s="32">
        <v>24</v>
      </c>
      <c r="J470" s="32">
        <v>37</v>
      </c>
      <c r="K470" s="32">
        <v>13</v>
      </c>
      <c r="L470" s="32">
        <v>13</v>
      </c>
      <c r="M470" s="32">
        <v>37</v>
      </c>
      <c r="N470" s="32">
        <v>27</v>
      </c>
      <c r="O470" s="32" t="s">
        <v>362</v>
      </c>
      <c r="P470" s="32" t="s">
        <v>363</v>
      </c>
      <c r="Q470" s="32" t="s">
        <v>364</v>
      </c>
      <c r="R470" s="32"/>
      <c r="S470" s="32" t="s">
        <v>366</v>
      </c>
      <c r="T470" s="32" t="s">
        <v>367</v>
      </c>
      <c r="U470" s="32"/>
      <c r="V470" s="32"/>
      <c r="W470" s="32" t="s">
        <v>374</v>
      </c>
      <c r="X470" s="32"/>
      <c r="Y470" s="32"/>
      <c r="Z470" s="32"/>
      <c r="AA470" s="32"/>
    </row>
    <row r="471" spans="1:27" s="1" customFormat="1" hidden="1">
      <c r="A471" s="41" t="s">
        <v>199</v>
      </c>
      <c r="B471" s="32">
        <v>592</v>
      </c>
      <c r="C471" s="32">
        <v>314.5</v>
      </c>
      <c r="D471" s="32">
        <v>594.5</v>
      </c>
      <c r="E471" s="32">
        <v>0</v>
      </c>
      <c r="F471" s="32">
        <v>5316.75</v>
      </c>
      <c r="G471" s="32"/>
      <c r="H471" s="32">
        <v>959.2</v>
      </c>
      <c r="I471" s="32" t="s">
        <v>421</v>
      </c>
      <c r="J471" s="32">
        <v>0</v>
      </c>
      <c r="K471" s="32">
        <v>117</v>
      </c>
      <c r="L471" s="32" t="s">
        <v>422</v>
      </c>
      <c r="M471" s="32">
        <v>0</v>
      </c>
      <c r="N471" s="32" t="s">
        <v>423</v>
      </c>
      <c r="O471" s="32" t="s">
        <v>362</v>
      </c>
      <c r="P471" s="32" t="s">
        <v>363</v>
      </c>
      <c r="Q471" s="32" t="s">
        <v>364</v>
      </c>
      <c r="R471" s="32"/>
      <c r="S471" s="32"/>
      <c r="T471" s="32"/>
      <c r="U471" s="32"/>
      <c r="V471" s="32"/>
      <c r="W471" s="32" t="s">
        <v>374</v>
      </c>
      <c r="X471" s="32"/>
      <c r="Y471" s="32"/>
      <c r="Z471" s="32"/>
      <c r="AA471" s="32"/>
    </row>
    <row r="472" spans="1:27" s="1" customFormat="1" hidden="1">
      <c r="A472" s="41" t="s">
        <v>200</v>
      </c>
      <c r="B472" s="32">
        <v>36</v>
      </c>
      <c r="C472" s="32">
        <v>36</v>
      </c>
      <c r="D472" s="32">
        <v>36</v>
      </c>
      <c r="E472" s="32">
        <v>36</v>
      </c>
      <c r="F472" s="32">
        <v>36</v>
      </c>
      <c r="G472" s="32"/>
      <c r="H472" s="32">
        <v>828</v>
      </c>
      <c r="I472" s="32">
        <v>24</v>
      </c>
      <c r="J472" s="32">
        <v>27</v>
      </c>
      <c r="K472" s="32">
        <v>14</v>
      </c>
      <c r="L472" s="32">
        <v>12</v>
      </c>
      <c r="M472" s="32">
        <v>9</v>
      </c>
      <c r="N472" s="32">
        <v>22</v>
      </c>
      <c r="O472" s="32" t="s">
        <v>362</v>
      </c>
      <c r="P472" s="32" t="s">
        <v>363</v>
      </c>
      <c r="Q472" s="32" t="s">
        <v>364</v>
      </c>
      <c r="R472" s="32" t="s">
        <v>376</v>
      </c>
      <c r="S472" s="32" t="s">
        <v>366</v>
      </c>
      <c r="T472" s="32" t="s">
        <v>366</v>
      </c>
      <c r="U472" s="32" t="s">
        <v>368</v>
      </c>
      <c r="V472" s="32"/>
      <c r="W472" s="32" t="s">
        <v>374</v>
      </c>
      <c r="X472" s="32"/>
      <c r="Y472" s="32"/>
      <c r="Z472" s="32"/>
      <c r="AA472" s="32"/>
    </row>
    <row r="473" spans="1:27" s="1" customFormat="1" hidden="1">
      <c r="A473" s="41" t="s">
        <v>201</v>
      </c>
      <c r="B473" s="32">
        <v>37</v>
      </c>
      <c r="C473" s="32">
        <v>35</v>
      </c>
      <c r="D473" s="32">
        <v>35</v>
      </c>
      <c r="E473" s="32">
        <v>37</v>
      </c>
      <c r="F473" s="32">
        <v>37</v>
      </c>
      <c r="G473" s="32"/>
      <c r="H473" s="32">
        <v>1820</v>
      </c>
      <c r="I473" s="32">
        <v>23.5</v>
      </c>
      <c r="J473" s="32">
        <v>37</v>
      </c>
      <c r="K473" s="32">
        <v>17.5</v>
      </c>
      <c r="L473" s="32">
        <v>11.5</v>
      </c>
      <c r="M473" s="32">
        <v>0</v>
      </c>
      <c r="N473" s="32">
        <v>17.5</v>
      </c>
      <c r="O473" s="32" t="s">
        <v>362</v>
      </c>
      <c r="P473" s="32"/>
      <c r="Q473" s="32" t="s">
        <v>364</v>
      </c>
      <c r="R473" s="32" t="s">
        <v>365</v>
      </c>
      <c r="S473" s="32" t="s">
        <v>366</v>
      </c>
      <c r="T473" s="32" t="s">
        <v>367</v>
      </c>
      <c r="U473" s="32" t="s">
        <v>368</v>
      </c>
      <c r="V473" s="32"/>
      <c r="W473" s="32" t="s">
        <v>374</v>
      </c>
      <c r="X473" s="32"/>
      <c r="Y473" s="32"/>
      <c r="Z473" s="32"/>
      <c r="AA473" s="32"/>
    </row>
    <row r="474" spans="1:27" s="1" customFormat="1" hidden="1">
      <c r="A474" s="41" t="s">
        <v>202</v>
      </c>
      <c r="B474" s="32" t="s">
        <v>93</v>
      </c>
      <c r="C474" s="32" t="s">
        <v>93</v>
      </c>
      <c r="D474" s="32" t="s">
        <v>93</v>
      </c>
      <c r="E474" s="32" t="s">
        <v>93</v>
      </c>
      <c r="F474" s="32" t="s">
        <v>93</v>
      </c>
      <c r="G474" s="32" t="s">
        <v>372</v>
      </c>
      <c r="H474" s="32"/>
      <c r="I474" s="32"/>
      <c r="J474" s="32"/>
      <c r="K474" s="32"/>
      <c r="L474" s="32"/>
      <c r="M474" s="32"/>
      <c r="N474" s="32"/>
      <c r="O474" s="32"/>
      <c r="P474" s="32"/>
      <c r="Q474" s="32"/>
      <c r="R474" s="32"/>
      <c r="S474" s="32"/>
      <c r="T474" s="32"/>
      <c r="U474" s="32"/>
      <c r="V474" s="32"/>
      <c r="W474" s="32"/>
      <c r="X474" s="32"/>
      <c r="Y474" s="32"/>
      <c r="Z474" s="32"/>
      <c r="AA474" s="32"/>
    </row>
    <row r="475" spans="1:27" s="1" customFormat="1" hidden="1">
      <c r="A475" s="41" t="s">
        <v>203</v>
      </c>
      <c r="B475" s="32">
        <v>35</v>
      </c>
      <c r="C475" s="32">
        <v>35</v>
      </c>
      <c r="D475" s="32">
        <v>35</v>
      </c>
      <c r="E475" s="32">
        <v>35</v>
      </c>
      <c r="F475" s="32">
        <v>35</v>
      </c>
      <c r="G475" s="32"/>
      <c r="H475" s="32">
        <v>1820</v>
      </c>
      <c r="I475" s="32">
        <v>0</v>
      </c>
      <c r="J475" s="32">
        <v>0</v>
      </c>
      <c r="K475" s="32">
        <v>0</v>
      </c>
      <c r="L475" s="32">
        <v>0</v>
      </c>
      <c r="M475" s="32">
        <v>0</v>
      </c>
      <c r="N475" s="32">
        <v>0</v>
      </c>
      <c r="O475" s="32" t="s">
        <v>362</v>
      </c>
      <c r="P475" s="32" t="s">
        <v>363</v>
      </c>
      <c r="Q475" s="32" t="s">
        <v>364</v>
      </c>
      <c r="R475" s="32" t="s">
        <v>365</v>
      </c>
      <c r="S475" s="32"/>
      <c r="T475" s="32" t="s">
        <v>367</v>
      </c>
      <c r="U475" s="32"/>
      <c r="V475" s="32"/>
      <c r="W475" s="32" t="s">
        <v>374</v>
      </c>
      <c r="X475" s="32"/>
      <c r="Y475" s="32"/>
      <c r="Z475" s="32"/>
      <c r="AA475" s="32"/>
    </row>
    <row r="476" spans="1:27" s="1" customFormat="1" hidden="1">
      <c r="A476" s="41" t="s">
        <v>204</v>
      </c>
      <c r="B476" s="32">
        <v>37</v>
      </c>
      <c r="C476" s="32">
        <v>0</v>
      </c>
      <c r="D476" s="32">
        <v>35</v>
      </c>
      <c r="E476" s="32">
        <v>36</v>
      </c>
      <c r="F476" s="32">
        <v>36</v>
      </c>
      <c r="G476" s="32"/>
      <c r="H476" s="32">
        <v>864</v>
      </c>
      <c r="I476" s="32">
        <v>24</v>
      </c>
      <c r="J476" s="32">
        <v>0</v>
      </c>
      <c r="K476" s="32">
        <v>0</v>
      </c>
      <c r="L476" s="32">
        <v>11</v>
      </c>
      <c r="M476" s="32">
        <v>36</v>
      </c>
      <c r="N476" s="32">
        <v>0</v>
      </c>
      <c r="O476" s="32" t="s">
        <v>362</v>
      </c>
      <c r="P476" s="32" t="s">
        <v>363</v>
      </c>
      <c r="Q476" s="32" t="s">
        <v>364</v>
      </c>
      <c r="R476" s="32" t="s">
        <v>376</v>
      </c>
      <c r="S476" s="32" t="s">
        <v>366</v>
      </c>
      <c r="T476" s="32" t="s">
        <v>366</v>
      </c>
      <c r="U476" s="32" t="s">
        <v>368</v>
      </c>
      <c r="V476" s="32"/>
      <c r="W476" s="32" t="s">
        <v>374</v>
      </c>
      <c r="X476" s="32"/>
      <c r="Y476" s="32"/>
      <c r="Z476" s="32"/>
      <c r="AA476" s="32"/>
    </row>
    <row r="477" spans="1:27" s="1" customFormat="1" hidden="1">
      <c r="A477" s="41" t="s">
        <v>205</v>
      </c>
      <c r="B477" s="32">
        <v>37</v>
      </c>
      <c r="C477" s="32">
        <v>37</v>
      </c>
      <c r="D477" s="32">
        <v>37</v>
      </c>
      <c r="E477" s="32">
        <v>0</v>
      </c>
      <c r="F477" s="32">
        <v>35</v>
      </c>
      <c r="G477" s="32"/>
      <c r="H477" s="32">
        <v>1924</v>
      </c>
      <c r="I477" s="32">
        <v>24</v>
      </c>
      <c r="J477" s="32">
        <v>0</v>
      </c>
      <c r="K477" s="32">
        <v>12</v>
      </c>
      <c r="L477" s="32">
        <v>12</v>
      </c>
      <c r="M477" s="32">
        <v>0</v>
      </c>
      <c r="N477" s="32">
        <v>24</v>
      </c>
      <c r="O477" s="32" t="s">
        <v>362</v>
      </c>
      <c r="P477" s="32" t="s">
        <v>363</v>
      </c>
      <c r="Q477" s="32" t="s">
        <v>364</v>
      </c>
      <c r="R477" s="32" t="s">
        <v>365</v>
      </c>
      <c r="S477" s="32"/>
      <c r="T477" s="32" t="s">
        <v>367</v>
      </c>
      <c r="U477" s="32"/>
      <c r="V477" s="32"/>
      <c r="W477" s="32" t="s">
        <v>374</v>
      </c>
      <c r="X477" s="32"/>
      <c r="Y477" s="32"/>
      <c r="Z477" s="32"/>
      <c r="AA477" s="32"/>
    </row>
    <row r="478" spans="1:27" s="1" customFormat="1" hidden="1">
      <c r="A478" s="41" t="s">
        <v>206</v>
      </c>
      <c r="B478" s="32" t="s">
        <v>424</v>
      </c>
      <c r="C478" s="32"/>
      <c r="D478" s="32">
        <v>35</v>
      </c>
      <c r="E478" s="32"/>
      <c r="F478" s="32">
        <v>37</v>
      </c>
      <c r="G478" s="32"/>
      <c r="H478" s="32">
        <v>1435</v>
      </c>
      <c r="I478" s="32" t="s">
        <v>396</v>
      </c>
      <c r="J478" s="32"/>
      <c r="K478" s="32"/>
      <c r="L478" s="32"/>
      <c r="M478" s="32" t="s">
        <v>425</v>
      </c>
      <c r="N478" s="32"/>
      <c r="O478" s="32" t="s">
        <v>362</v>
      </c>
      <c r="P478" s="32" t="s">
        <v>363</v>
      </c>
      <c r="Q478" s="32" t="s">
        <v>364</v>
      </c>
      <c r="R478" s="32"/>
      <c r="S478" s="32"/>
      <c r="T478" s="32" t="s">
        <v>367</v>
      </c>
      <c r="U478" s="32"/>
      <c r="V478" s="32"/>
      <c r="W478" s="32" t="s">
        <v>373</v>
      </c>
      <c r="X478" s="32">
        <v>26</v>
      </c>
      <c r="Y478" s="32">
        <v>156</v>
      </c>
      <c r="Z478" s="32"/>
      <c r="AA478" s="32"/>
    </row>
    <row r="479" spans="1:27" s="1" customFormat="1" hidden="1">
      <c r="A479" s="41" t="s">
        <v>207</v>
      </c>
      <c r="B479" s="32">
        <v>37</v>
      </c>
      <c r="C479" s="32">
        <v>35</v>
      </c>
      <c r="D479" s="32">
        <v>35</v>
      </c>
      <c r="E479" s="32">
        <v>37</v>
      </c>
      <c r="F479" s="32">
        <v>37</v>
      </c>
      <c r="G479" s="32"/>
      <c r="H479" s="32">
        <v>1470</v>
      </c>
      <c r="I479" s="32">
        <v>26</v>
      </c>
      <c r="J479" s="32">
        <v>25.5</v>
      </c>
      <c r="K479" s="32">
        <v>22</v>
      </c>
      <c r="L479" s="32">
        <v>12</v>
      </c>
      <c r="M479" s="32">
        <v>11.5</v>
      </c>
      <c r="N479" s="32">
        <v>15</v>
      </c>
      <c r="O479" s="32" t="s">
        <v>362</v>
      </c>
      <c r="P479" s="32" t="s">
        <v>363</v>
      </c>
      <c r="Q479" s="32" t="s">
        <v>364</v>
      </c>
      <c r="R479" s="32"/>
      <c r="S479" s="32"/>
      <c r="T479" s="32" t="s">
        <v>367</v>
      </c>
      <c r="U479" s="32"/>
      <c r="V479" s="32"/>
      <c r="W479" s="32" t="s">
        <v>373</v>
      </c>
      <c r="X479" s="32">
        <v>26</v>
      </c>
      <c r="Y479" s="32">
        <v>26</v>
      </c>
      <c r="Z479" s="32"/>
      <c r="AA479" s="32"/>
    </row>
    <row r="480" spans="1:27" s="1" customFormat="1" hidden="1">
      <c r="A480" s="41" t="s">
        <v>208</v>
      </c>
      <c r="B480" s="32">
        <v>39</v>
      </c>
      <c r="C480" s="32">
        <v>39</v>
      </c>
      <c r="D480" s="32">
        <v>39</v>
      </c>
      <c r="E480" s="32">
        <v>39</v>
      </c>
      <c r="F480" s="32">
        <v>39</v>
      </c>
      <c r="G480" s="32"/>
      <c r="H480" s="32">
        <v>1653.6</v>
      </c>
      <c r="I480" s="32">
        <v>25</v>
      </c>
      <c r="J480" s="32">
        <v>0</v>
      </c>
      <c r="K480" s="32">
        <v>25</v>
      </c>
      <c r="L480" s="32">
        <v>39</v>
      </c>
      <c r="M480" s="32">
        <v>39</v>
      </c>
      <c r="N480" s="32">
        <v>39</v>
      </c>
      <c r="O480" s="32" t="s">
        <v>362</v>
      </c>
      <c r="P480" s="32" t="s">
        <v>363</v>
      </c>
      <c r="Q480" s="32" t="s">
        <v>364</v>
      </c>
      <c r="R480" s="32" t="s">
        <v>365</v>
      </c>
      <c r="S480" s="32" t="s">
        <v>366</v>
      </c>
      <c r="T480" s="32"/>
      <c r="U480" s="32"/>
      <c r="V480" s="32"/>
      <c r="W480" s="32" t="s">
        <v>373</v>
      </c>
      <c r="X480" s="32">
        <v>24</v>
      </c>
      <c r="Y480" s="32">
        <v>144</v>
      </c>
      <c r="Z480" s="32"/>
      <c r="AA480" s="32"/>
    </row>
    <row r="481" spans="1:27" s="1" customFormat="1" hidden="1">
      <c r="A481" s="41" t="s">
        <v>209</v>
      </c>
      <c r="B481" s="32">
        <v>37</v>
      </c>
      <c r="C481" s="32">
        <v>37</v>
      </c>
      <c r="D481" s="32">
        <v>37</v>
      </c>
      <c r="E481" s="32">
        <v>37</v>
      </c>
      <c r="F481" s="32">
        <v>37</v>
      </c>
      <c r="G481" s="32"/>
      <c r="H481" s="32">
        <v>820</v>
      </c>
      <c r="I481" s="32">
        <v>24</v>
      </c>
      <c r="J481" s="32">
        <v>0</v>
      </c>
      <c r="K481" s="32">
        <v>855</v>
      </c>
      <c r="L481" s="32">
        <v>13</v>
      </c>
      <c r="M481" s="32">
        <v>37</v>
      </c>
      <c r="N481" s="32">
        <v>210</v>
      </c>
      <c r="O481" s="32" t="s">
        <v>362</v>
      </c>
      <c r="P481" s="32" t="s">
        <v>363</v>
      </c>
      <c r="Q481" s="32" t="s">
        <v>364</v>
      </c>
      <c r="R481" s="32"/>
      <c r="S481" s="32" t="s">
        <v>366</v>
      </c>
      <c r="T481" s="32" t="s">
        <v>366</v>
      </c>
      <c r="U481" s="32" t="s">
        <v>368</v>
      </c>
      <c r="V481" s="32"/>
      <c r="W481" s="32" t="s">
        <v>373</v>
      </c>
      <c r="X481" s="32">
        <v>24</v>
      </c>
      <c r="Y481" s="32">
        <v>144</v>
      </c>
      <c r="Z481" s="32"/>
      <c r="AA481" s="32"/>
    </row>
    <row r="482" spans="1:27" s="1" customFormat="1" hidden="1">
      <c r="A482" s="41" t="s">
        <v>210</v>
      </c>
      <c r="B482" s="32">
        <v>36</v>
      </c>
      <c r="C482" s="32">
        <v>36</v>
      </c>
      <c r="D482" s="32">
        <v>36</v>
      </c>
      <c r="E482" s="32">
        <v>0</v>
      </c>
      <c r="F482" s="32">
        <v>36</v>
      </c>
      <c r="G482" s="32"/>
      <c r="H482" s="32">
        <v>1872</v>
      </c>
      <c r="I482" s="32">
        <v>21</v>
      </c>
      <c r="J482" s="32">
        <v>0</v>
      </c>
      <c r="K482" s="32">
        <v>0</v>
      </c>
      <c r="L482" s="32">
        <v>15</v>
      </c>
      <c r="M482" s="32">
        <v>0</v>
      </c>
      <c r="N482" s="32">
        <v>0</v>
      </c>
      <c r="O482" s="32" t="s">
        <v>362</v>
      </c>
      <c r="P482" s="32" t="s">
        <v>363</v>
      </c>
      <c r="Q482" s="32" t="s">
        <v>364</v>
      </c>
      <c r="R482" s="32"/>
      <c r="S482" s="32"/>
      <c r="T482" s="32"/>
      <c r="U482" s="32"/>
      <c r="V482" s="32"/>
      <c r="W482" s="32" t="s">
        <v>374</v>
      </c>
      <c r="X482" s="32"/>
      <c r="Y482" s="32"/>
      <c r="Z482" s="32"/>
      <c r="AA482" s="32"/>
    </row>
    <row r="483" spans="1:27" s="1" customFormat="1" hidden="1">
      <c r="A483" s="41" t="s">
        <v>211</v>
      </c>
      <c r="B483" s="32">
        <v>36</v>
      </c>
      <c r="C483" s="32">
        <v>36</v>
      </c>
      <c r="D483" s="32">
        <v>36</v>
      </c>
      <c r="E483" s="32">
        <v>36</v>
      </c>
      <c r="F483" s="32">
        <v>36</v>
      </c>
      <c r="G483" s="32"/>
      <c r="H483" s="32">
        <v>864</v>
      </c>
      <c r="I483" s="32">
        <v>24</v>
      </c>
      <c r="J483" s="32">
        <v>34</v>
      </c>
      <c r="K483" s="32">
        <v>24</v>
      </c>
      <c r="L483" s="32">
        <v>12</v>
      </c>
      <c r="M483" s="32">
        <v>2</v>
      </c>
      <c r="N483" s="32">
        <v>12</v>
      </c>
      <c r="O483" s="32" t="s">
        <v>362</v>
      </c>
      <c r="P483" s="32" t="s">
        <v>363</v>
      </c>
      <c r="Q483" s="32" t="s">
        <v>364</v>
      </c>
      <c r="R483" s="32" t="s">
        <v>376</v>
      </c>
      <c r="S483" s="32"/>
      <c r="T483" s="32" t="s">
        <v>366</v>
      </c>
      <c r="U483" s="32"/>
      <c r="V483" s="32"/>
      <c r="W483" s="32" t="s">
        <v>373</v>
      </c>
      <c r="X483" s="32">
        <v>24</v>
      </c>
      <c r="Y483" s="32"/>
      <c r="Z483" s="32"/>
      <c r="AA483" s="32"/>
    </row>
    <row r="484" spans="1:27" s="1" customFormat="1" hidden="1">
      <c r="A484" s="41" t="s">
        <v>212</v>
      </c>
      <c r="B484" s="32">
        <v>37</v>
      </c>
      <c r="C484" s="32">
        <v>37</v>
      </c>
      <c r="D484" s="32">
        <v>37</v>
      </c>
      <c r="E484" s="32">
        <v>37</v>
      </c>
      <c r="F484" s="32">
        <v>37</v>
      </c>
      <c r="G484" s="32"/>
      <c r="H484" s="32">
        <v>1924</v>
      </c>
      <c r="I484" s="32">
        <v>24</v>
      </c>
      <c r="J484" s="32">
        <v>30</v>
      </c>
      <c r="K484" s="32">
        <v>24</v>
      </c>
      <c r="L484" s="32" t="s">
        <v>426</v>
      </c>
      <c r="M484" s="32" t="s">
        <v>427</v>
      </c>
      <c r="N484" s="32" t="s">
        <v>426</v>
      </c>
      <c r="O484" s="32" t="s">
        <v>362</v>
      </c>
      <c r="P484" s="32" t="s">
        <v>363</v>
      </c>
      <c r="Q484" s="32" t="s">
        <v>364</v>
      </c>
      <c r="R484" s="32" t="s">
        <v>365</v>
      </c>
      <c r="S484" s="32" t="s">
        <v>366</v>
      </c>
      <c r="T484" s="32" t="s">
        <v>367</v>
      </c>
      <c r="U484" s="32"/>
      <c r="V484" s="32" t="s">
        <v>428</v>
      </c>
      <c r="W484" s="32" t="s">
        <v>373</v>
      </c>
      <c r="X484" s="32">
        <v>24</v>
      </c>
      <c r="Y484" s="32">
        <v>144</v>
      </c>
      <c r="Z484" s="32"/>
      <c r="AA484" s="32"/>
    </row>
    <row r="485" spans="1:27" s="1" customFormat="1" hidden="1">
      <c r="A485" s="41" t="s">
        <v>213</v>
      </c>
      <c r="B485" s="32">
        <v>37</v>
      </c>
      <c r="C485" s="32">
        <v>37</v>
      </c>
      <c r="D485" s="32">
        <v>37</v>
      </c>
      <c r="E485" s="32">
        <v>37</v>
      </c>
      <c r="F485" s="32">
        <v>37</v>
      </c>
      <c r="G485" s="32"/>
      <c r="H485" s="32">
        <v>792</v>
      </c>
      <c r="I485" s="32">
        <v>22</v>
      </c>
      <c r="J485" s="32" t="s">
        <v>388</v>
      </c>
      <c r="K485" s="32" t="s">
        <v>388</v>
      </c>
      <c r="L485" s="32">
        <v>15</v>
      </c>
      <c r="M485" s="32" t="s">
        <v>388</v>
      </c>
      <c r="N485" s="32" t="s">
        <v>388</v>
      </c>
      <c r="O485" s="32" t="s">
        <v>362</v>
      </c>
      <c r="P485" s="32" t="s">
        <v>363</v>
      </c>
      <c r="Q485" s="32" t="s">
        <v>364</v>
      </c>
      <c r="R485" s="32"/>
      <c r="S485" s="32" t="s">
        <v>366</v>
      </c>
      <c r="T485" s="32" t="s">
        <v>367</v>
      </c>
      <c r="U485" s="32"/>
      <c r="V485" s="32"/>
      <c r="W485" s="32" t="s">
        <v>373</v>
      </c>
      <c r="X485" s="32">
        <v>22</v>
      </c>
      <c r="Y485" s="32">
        <v>132</v>
      </c>
      <c r="Z485" s="32"/>
      <c r="AA485" s="32"/>
    </row>
    <row r="486" spans="1:27" s="1" customFormat="1" hidden="1">
      <c r="A486" s="41" t="s">
        <v>214</v>
      </c>
      <c r="B486" s="32">
        <v>37</v>
      </c>
      <c r="C486" s="32">
        <v>37</v>
      </c>
      <c r="D486" s="32">
        <v>37</v>
      </c>
      <c r="E486" s="32">
        <v>37</v>
      </c>
      <c r="F486" s="32">
        <v>37</v>
      </c>
      <c r="G486" s="32"/>
      <c r="H486" s="32">
        <v>1924</v>
      </c>
      <c r="I486" s="32">
        <v>23</v>
      </c>
      <c r="J486" s="32" t="s">
        <v>388</v>
      </c>
      <c r="K486" s="32" t="s">
        <v>388</v>
      </c>
      <c r="L486" s="32">
        <v>14</v>
      </c>
      <c r="M486" s="32" t="s">
        <v>388</v>
      </c>
      <c r="N486" s="32" t="s">
        <v>388</v>
      </c>
      <c r="O486" s="32" t="s">
        <v>362</v>
      </c>
      <c r="P486" s="32" t="s">
        <v>363</v>
      </c>
      <c r="Q486" s="32" t="s">
        <v>364</v>
      </c>
      <c r="R486" s="32"/>
      <c r="S486" s="32" t="s">
        <v>366</v>
      </c>
      <c r="T486" s="32" t="s">
        <v>367</v>
      </c>
      <c r="U486" s="32"/>
      <c r="V486" s="32"/>
      <c r="W486" s="32" t="s">
        <v>373</v>
      </c>
      <c r="X486" s="32">
        <v>26</v>
      </c>
      <c r="Y486" s="32">
        <v>144</v>
      </c>
      <c r="Z486" s="32"/>
      <c r="AA486" s="32"/>
    </row>
    <row r="487" spans="1:27" s="1" customFormat="1" hidden="1">
      <c r="A487" s="41" t="s">
        <v>215</v>
      </c>
      <c r="B487" s="32" t="s">
        <v>93</v>
      </c>
      <c r="C487" s="32" t="s">
        <v>93</v>
      </c>
      <c r="D487" s="32" t="s">
        <v>93</v>
      </c>
      <c r="E487" s="32" t="s">
        <v>93</v>
      </c>
      <c r="F487" s="32" t="s">
        <v>93</v>
      </c>
      <c r="G487" s="32" t="s">
        <v>372</v>
      </c>
      <c r="H487" s="32"/>
      <c r="I487" s="32"/>
      <c r="J487" s="32"/>
      <c r="K487" s="32"/>
      <c r="L487" s="32"/>
      <c r="M487" s="32"/>
      <c r="N487" s="32"/>
      <c r="O487" s="32"/>
      <c r="P487" s="32"/>
      <c r="Q487" s="32"/>
      <c r="R487" s="32"/>
      <c r="S487" s="32"/>
      <c r="T487" s="32"/>
      <c r="U487" s="32"/>
      <c r="V487" s="32"/>
      <c r="W487" s="32"/>
      <c r="X487" s="32"/>
      <c r="Y487" s="32"/>
      <c r="Z487" s="32"/>
      <c r="AA487" s="32"/>
    </row>
    <row r="488" spans="1:27" s="1" customFormat="1" hidden="1">
      <c r="A488" s="41" t="s">
        <v>216</v>
      </c>
      <c r="B488" s="32">
        <v>37</v>
      </c>
      <c r="C488" s="32">
        <v>37</v>
      </c>
      <c r="D488" s="32">
        <v>37</v>
      </c>
      <c r="E488" s="32">
        <v>37</v>
      </c>
      <c r="F488" s="32">
        <v>37</v>
      </c>
      <c r="G488" s="32"/>
      <c r="H488" s="32">
        <v>846</v>
      </c>
      <c r="I488" s="32">
        <v>22.5</v>
      </c>
      <c r="J488" s="32">
        <v>35</v>
      </c>
      <c r="K488" s="32">
        <v>22.5</v>
      </c>
      <c r="L488" s="32"/>
      <c r="M488" s="32"/>
      <c r="N488" s="32"/>
      <c r="O488" s="32" t="s">
        <v>362</v>
      </c>
      <c r="P488" s="32" t="s">
        <v>363</v>
      </c>
      <c r="Q488" s="32" t="s">
        <v>364</v>
      </c>
      <c r="R488" s="32" t="s">
        <v>365</v>
      </c>
      <c r="S488" s="32" t="s">
        <v>366</v>
      </c>
      <c r="T488" s="32" t="s">
        <v>367</v>
      </c>
      <c r="U488" s="32" t="s">
        <v>368</v>
      </c>
      <c r="V488" s="32" t="s">
        <v>429</v>
      </c>
      <c r="W488" s="32" t="s">
        <v>374</v>
      </c>
      <c r="X488" s="32"/>
      <c r="Y488" s="32"/>
      <c r="Z488" s="32"/>
      <c r="AA488" s="32"/>
    </row>
    <row r="489" spans="1:27" s="1" customFormat="1" hidden="1">
      <c r="A489" s="41" t="s">
        <v>217</v>
      </c>
      <c r="B489" s="32">
        <v>35</v>
      </c>
      <c r="C489" s="32">
        <v>35</v>
      </c>
      <c r="D489" s="32">
        <v>35</v>
      </c>
      <c r="E489" s="32">
        <v>35</v>
      </c>
      <c r="F489" s="32">
        <v>35</v>
      </c>
      <c r="G489" s="32"/>
      <c r="H489" s="32">
        <v>1820</v>
      </c>
      <c r="I489" s="32">
        <v>23</v>
      </c>
      <c r="J489" s="32">
        <v>0</v>
      </c>
      <c r="K489" s="32">
        <v>17</v>
      </c>
      <c r="L489" s="32">
        <v>12</v>
      </c>
      <c r="M489" s="32">
        <v>35</v>
      </c>
      <c r="N489" s="32">
        <v>12</v>
      </c>
      <c r="O489" s="32" t="s">
        <v>362</v>
      </c>
      <c r="P489" s="32" t="s">
        <v>363</v>
      </c>
      <c r="Q489" s="32" t="s">
        <v>364</v>
      </c>
      <c r="R489" s="32" t="s">
        <v>365</v>
      </c>
      <c r="S489" s="32"/>
      <c r="T489" s="32" t="s">
        <v>367</v>
      </c>
      <c r="U489" s="32"/>
      <c r="V489" s="32"/>
      <c r="W489" s="32" t="s">
        <v>373</v>
      </c>
      <c r="X489" s="32">
        <v>23</v>
      </c>
      <c r="Y489" s="32">
        <v>25</v>
      </c>
      <c r="Z489" s="32"/>
      <c r="AA489" s="32"/>
    </row>
    <row r="490" spans="1:27" s="1" customFormat="1" hidden="1">
      <c r="A490" s="41" t="s">
        <v>218</v>
      </c>
      <c r="B490" s="32">
        <v>37</v>
      </c>
      <c r="C490" s="32">
        <v>37</v>
      </c>
      <c r="D490" s="32">
        <v>37</v>
      </c>
      <c r="E490" s="32">
        <v>37</v>
      </c>
      <c r="F490" s="32">
        <v>37</v>
      </c>
      <c r="G490" s="32"/>
      <c r="H490" s="32">
        <v>900</v>
      </c>
      <c r="I490" s="32"/>
      <c r="J490" s="32"/>
      <c r="K490" s="32"/>
      <c r="L490" s="32"/>
      <c r="M490" s="32"/>
      <c r="N490" s="32"/>
      <c r="O490" s="32" t="s">
        <v>362</v>
      </c>
      <c r="P490" s="32"/>
      <c r="Q490" s="32" t="s">
        <v>364</v>
      </c>
      <c r="R490" s="32"/>
      <c r="S490" s="32" t="s">
        <v>366</v>
      </c>
      <c r="T490" s="32" t="s">
        <v>366</v>
      </c>
      <c r="U490" s="32" t="s">
        <v>368</v>
      </c>
      <c r="V490" s="32"/>
      <c r="W490" s="32" t="s">
        <v>374</v>
      </c>
      <c r="X490" s="32"/>
      <c r="Y490" s="32"/>
      <c r="Z490" s="32"/>
      <c r="AA490" s="32"/>
    </row>
    <row r="491" spans="1:27" s="1" customFormat="1" hidden="1">
      <c r="A491" s="41" t="s">
        <v>219</v>
      </c>
      <c r="B491" s="32">
        <v>37</v>
      </c>
      <c r="C491" s="32">
        <v>37</v>
      </c>
      <c r="D491" s="32">
        <v>37</v>
      </c>
      <c r="E491" s="32">
        <v>0</v>
      </c>
      <c r="F491" s="32">
        <v>37</v>
      </c>
      <c r="G491" s="32"/>
      <c r="H491" s="32"/>
      <c r="I491" s="32">
        <v>24</v>
      </c>
      <c r="J491" s="32">
        <v>0</v>
      </c>
      <c r="K491" s="32">
        <v>24</v>
      </c>
      <c r="L491" s="32">
        <v>13</v>
      </c>
      <c r="M491" s="32">
        <v>0</v>
      </c>
      <c r="N491" s="32">
        <v>13</v>
      </c>
      <c r="O491" s="32" t="s">
        <v>362</v>
      </c>
      <c r="P491" s="32" t="s">
        <v>363</v>
      </c>
      <c r="Q491" s="32" t="s">
        <v>364</v>
      </c>
      <c r="R491" s="32" t="s">
        <v>365</v>
      </c>
      <c r="S491" s="32" t="s">
        <v>366</v>
      </c>
      <c r="T491" s="32" t="s">
        <v>367</v>
      </c>
      <c r="U491" s="32" t="s">
        <v>368</v>
      </c>
      <c r="V491" s="32"/>
      <c r="W491" s="32" t="s">
        <v>373</v>
      </c>
      <c r="X491" s="32">
        <v>24</v>
      </c>
      <c r="Y491" s="32">
        <v>144</v>
      </c>
      <c r="Z491" s="32"/>
      <c r="AA491" s="32"/>
    </row>
    <row r="492" spans="1:27" s="1" customFormat="1" hidden="1">
      <c r="A492" s="41" t="s">
        <v>220</v>
      </c>
      <c r="B492" s="32">
        <v>37</v>
      </c>
      <c r="C492" s="32">
        <v>37</v>
      </c>
      <c r="D492" s="32">
        <v>37</v>
      </c>
      <c r="E492" s="32">
        <v>37</v>
      </c>
      <c r="F492" s="32">
        <v>37</v>
      </c>
      <c r="G492" s="32"/>
      <c r="H492" s="32">
        <v>1570</v>
      </c>
      <c r="I492" s="32">
        <v>26</v>
      </c>
      <c r="J492" s="32">
        <v>30</v>
      </c>
      <c r="K492" s="32">
        <v>16</v>
      </c>
      <c r="L492" s="32">
        <v>13</v>
      </c>
      <c r="M492" s="32">
        <v>7</v>
      </c>
      <c r="N492" s="32">
        <v>21</v>
      </c>
      <c r="O492" s="32" t="s">
        <v>362</v>
      </c>
      <c r="P492" s="32" t="s">
        <v>363</v>
      </c>
      <c r="Q492" s="32" t="s">
        <v>364</v>
      </c>
      <c r="R492" s="32"/>
      <c r="S492" s="32"/>
      <c r="T492" s="32"/>
      <c r="U492" s="32"/>
      <c r="V492" s="32"/>
      <c r="W492" s="32" t="s">
        <v>374</v>
      </c>
      <c r="X492" s="32"/>
      <c r="Y492" s="32"/>
      <c r="Z492" s="32"/>
      <c r="AA492" s="32"/>
    </row>
    <row r="493" spans="1:27" s="1" customFormat="1" hidden="1">
      <c r="A493" s="41" t="s">
        <v>221</v>
      </c>
      <c r="B493" s="32">
        <v>37</v>
      </c>
      <c r="C493" s="32">
        <v>37</v>
      </c>
      <c r="D493" s="32">
        <v>37</v>
      </c>
      <c r="E493" s="32">
        <v>37</v>
      </c>
      <c r="F493" s="32">
        <v>37</v>
      </c>
      <c r="G493" s="32"/>
      <c r="H493" s="32">
        <v>820</v>
      </c>
      <c r="I493" s="32">
        <v>26</v>
      </c>
      <c r="J493" s="32">
        <v>30</v>
      </c>
      <c r="K493" s="32">
        <v>26</v>
      </c>
      <c r="L493" s="32">
        <v>11</v>
      </c>
      <c r="M493" s="32">
        <v>7</v>
      </c>
      <c r="N493" s="32">
        <v>11</v>
      </c>
      <c r="O493" s="32" t="s">
        <v>362</v>
      </c>
      <c r="P493" s="32" t="s">
        <v>363</v>
      </c>
      <c r="Q493" s="32" t="s">
        <v>364</v>
      </c>
      <c r="R493" s="32"/>
      <c r="S493" s="32" t="s">
        <v>366</v>
      </c>
      <c r="T493" s="32" t="s">
        <v>367</v>
      </c>
      <c r="U493" s="32" t="s">
        <v>368</v>
      </c>
      <c r="V493" s="32"/>
      <c r="W493" s="32" t="s">
        <v>373</v>
      </c>
      <c r="X493" s="32"/>
      <c r="Y493" s="32"/>
      <c r="Z493" s="32"/>
      <c r="AA493" s="32"/>
    </row>
    <row r="494" spans="1:27" s="1" customFormat="1" hidden="1">
      <c r="A494" s="41" t="s">
        <v>222</v>
      </c>
      <c r="B494" s="32">
        <v>35</v>
      </c>
      <c r="C494" s="32">
        <v>35</v>
      </c>
      <c r="D494" s="32">
        <v>35</v>
      </c>
      <c r="E494" s="32">
        <v>35</v>
      </c>
      <c r="F494" s="32">
        <v>35</v>
      </c>
      <c r="G494" s="32"/>
      <c r="H494" s="32"/>
      <c r="I494" s="32">
        <v>24</v>
      </c>
      <c r="J494" s="32">
        <v>0</v>
      </c>
      <c r="K494" s="32">
        <v>12</v>
      </c>
      <c r="L494" s="32">
        <v>11</v>
      </c>
      <c r="M494" s="32">
        <v>0</v>
      </c>
      <c r="N494" s="32">
        <v>0</v>
      </c>
      <c r="O494" s="32" t="s">
        <v>362</v>
      </c>
      <c r="P494" s="32" t="s">
        <v>363</v>
      </c>
      <c r="Q494" s="32" t="s">
        <v>364</v>
      </c>
      <c r="R494" s="32" t="s">
        <v>365</v>
      </c>
      <c r="S494" s="32" t="s">
        <v>366</v>
      </c>
      <c r="T494" s="32" t="s">
        <v>367</v>
      </c>
      <c r="U494" s="32" t="s">
        <v>368</v>
      </c>
      <c r="V494" s="32"/>
      <c r="W494" s="32" t="s">
        <v>373</v>
      </c>
      <c r="X494" s="32">
        <v>24</v>
      </c>
      <c r="Y494" s="32">
        <v>144</v>
      </c>
      <c r="Z494" s="32"/>
      <c r="AA494" s="32"/>
    </row>
    <row r="495" spans="1:27" s="1" customFormat="1" hidden="1">
      <c r="A495" s="41" t="s">
        <v>223</v>
      </c>
      <c r="B495" s="32">
        <v>37</v>
      </c>
      <c r="C495" s="32">
        <v>37</v>
      </c>
      <c r="D495" s="32">
        <v>37</v>
      </c>
      <c r="E495" s="32">
        <v>37</v>
      </c>
      <c r="F495" s="32">
        <v>37</v>
      </c>
      <c r="G495" s="32"/>
      <c r="H495" s="32">
        <v>864</v>
      </c>
      <c r="I495" s="32">
        <v>0</v>
      </c>
      <c r="J495" s="32">
        <v>0</v>
      </c>
      <c r="K495" s="32">
        <v>16</v>
      </c>
      <c r="L495" s="32">
        <v>0</v>
      </c>
      <c r="M495" s="32">
        <v>0</v>
      </c>
      <c r="N495" s="32">
        <v>21</v>
      </c>
      <c r="O495" s="32" t="s">
        <v>362</v>
      </c>
      <c r="P495" s="32" t="s">
        <v>363</v>
      </c>
      <c r="Q495" s="32" t="s">
        <v>364</v>
      </c>
      <c r="R495" s="32" t="s">
        <v>365</v>
      </c>
      <c r="S495" s="32"/>
      <c r="T495" s="32" t="s">
        <v>367</v>
      </c>
      <c r="U495" s="32"/>
      <c r="V495" s="32" t="s">
        <v>430</v>
      </c>
      <c r="W495" s="32" t="s">
        <v>373</v>
      </c>
      <c r="X495" s="32" t="s">
        <v>375</v>
      </c>
      <c r="Y495" s="32" t="s">
        <v>375</v>
      </c>
      <c r="Z495" s="32"/>
      <c r="AA495" s="32"/>
    </row>
    <row r="496" spans="1:27" s="1" customFormat="1" hidden="1">
      <c r="A496" s="41" t="s">
        <v>224</v>
      </c>
      <c r="B496" s="32">
        <v>37.5</v>
      </c>
      <c r="C496" s="32"/>
      <c r="D496" s="32"/>
      <c r="E496" s="32">
        <v>37.5</v>
      </c>
      <c r="F496" s="32">
        <v>37.5</v>
      </c>
      <c r="G496" s="32"/>
      <c r="H496" s="32"/>
      <c r="I496" s="32"/>
      <c r="J496" s="32">
        <v>10</v>
      </c>
      <c r="K496" s="32"/>
      <c r="L496" s="32"/>
      <c r="M496" s="32">
        <v>27.5</v>
      </c>
      <c r="N496" s="32"/>
      <c r="O496" s="32"/>
      <c r="P496" s="32"/>
      <c r="Q496" s="32"/>
      <c r="R496" s="32"/>
      <c r="S496" s="32"/>
      <c r="T496" s="32"/>
      <c r="U496" s="32"/>
      <c r="V496" s="32" t="s">
        <v>431</v>
      </c>
      <c r="W496" s="32" t="s">
        <v>373</v>
      </c>
      <c r="X496" s="32">
        <v>10</v>
      </c>
      <c r="Y496" s="32">
        <v>60</v>
      </c>
      <c r="Z496" s="32"/>
      <c r="AA496" s="32"/>
    </row>
    <row r="497" spans="1:27" s="1" customFormat="1" hidden="1">
      <c r="A497" s="41" t="s">
        <v>225</v>
      </c>
      <c r="B497" s="32">
        <v>37.5</v>
      </c>
      <c r="C497" s="32"/>
      <c r="D497" s="32"/>
      <c r="E497" s="32"/>
      <c r="F497" s="32">
        <v>37.5</v>
      </c>
      <c r="G497" s="32"/>
      <c r="H497" s="32"/>
      <c r="I497" s="32"/>
      <c r="J497" s="32"/>
      <c r="K497" s="32"/>
      <c r="L497" s="32"/>
      <c r="M497" s="32"/>
      <c r="N497" s="32"/>
      <c r="O497" s="32"/>
      <c r="P497" s="32"/>
      <c r="Q497" s="32"/>
      <c r="R497" s="32"/>
      <c r="S497" s="32"/>
      <c r="T497" s="32"/>
      <c r="U497" s="32"/>
      <c r="V497" s="32"/>
      <c r="W497" s="32"/>
      <c r="X497" s="32"/>
      <c r="Y497" s="32"/>
      <c r="Z497" s="32"/>
      <c r="AA497" s="32"/>
    </row>
    <row r="498" spans="1:27" s="1" customFormat="1" hidden="1">
      <c r="A498" s="41" t="s">
        <v>226</v>
      </c>
      <c r="B498" s="32"/>
      <c r="C498" s="32"/>
      <c r="D498" s="32"/>
      <c r="E498" s="32">
        <v>37.5</v>
      </c>
      <c r="F498" s="32">
        <v>37.5</v>
      </c>
      <c r="G498" s="32"/>
      <c r="H498" s="32"/>
      <c r="I498" s="32"/>
      <c r="J498" s="32"/>
      <c r="K498" s="32"/>
      <c r="L498" s="32"/>
      <c r="M498" s="32"/>
      <c r="N498" s="32"/>
      <c r="O498" s="32"/>
      <c r="P498" s="32"/>
      <c r="Q498" s="32"/>
      <c r="R498" s="32"/>
      <c r="S498" s="32"/>
      <c r="T498" s="32"/>
      <c r="U498" s="32"/>
      <c r="V498" s="32"/>
      <c r="W498" s="32"/>
      <c r="X498" s="32"/>
      <c r="Y498" s="32"/>
      <c r="Z498" s="32"/>
      <c r="AA498" s="32"/>
    </row>
    <row r="499" spans="1:27" s="1" customFormat="1" hidden="1">
      <c r="A499" s="41" t="s">
        <v>227</v>
      </c>
      <c r="B499" s="32">
        <v>37</v>
      </c>
      <c r="C499" s="32">
        <v>37</v>
      </c>
      <c r="D499" s="32">
        <v>37</v>
      </c>
      <c r="E499" s="32">
        <v>37</v>
      </c>
      <c r="F499" s="32">
        <v>37</v>
      </c>
      <c r="G499" s="32"/>
      <c r="H499" s="32" t="s">
        <v>432</v>
      </c>
      <c r="I499" s="32">
        <v>27</v>
      </c>
      <c r="J499" s="32">
        <v>33</v>
      </c>
      <c r="K499" s="32">
        <v>24</v>
      </c>
      <c r="L499" s="32">
        <v>37</v>
      </c>
      <c r="M499" s="32">
        <v>37</v>
      </c>
      <c r="N499" s="32">
        <v>37</v>
      </c>
      <c r="O499" s="32" t="s">
        <v>362</v>
      </c>
      <c r="P499" s="32" t="s">
        <v>363</v>
      </c>
      <c r="Q499" s="32" t="s">
        <v>364</v>
      </c>
      <c r="R499" s="32"/>
      <c r="S499" s="32" t="s">
        <v>366</v>
      </c>
      <c r="T499" s="32" t="s">
        <v>367</v>
      </c>
      <c r="U499" s="32" t="s">
        <v>368</v>
      </c>
      <c r="V499" s="32"/>
      <c r="W499" s="32" t="s">
        <v>373</v>
      </c>
      <c r="X499" s="32">
        <v>27</v>
      </c>
      <c r="Y499" s="32" t="s">
        <v>433</v>
      </c>
      <c r="Z499" s="32"/>
      <c r="AA499" s="32"/>
    </row>
    <row r="500" spans="1:27" s="1" customFormat="1" hidden="1">
      <c r="A500" s="41" t="s">
        <v>228</v>
      </c>
      <c r="B500" s="32">
        <v>37</v>
      </c>
      <c r="C500" s="32">
        <v>37</v>
      </c>
      <c r="D500" s="32">
        <v>37</v>
      </c>
      <c r="E500" s="32">
        <v>37</v>
      </c>
      <c r="F500" s="32">
        <v>37</v>
      </c>
      <c r="G500" s="32"/>
      <c r="H500" s="32">
        <v>1480</v>
      </c>
      <c r="I500" s="32">
        <v>24</v>
      </c>
      <c r="J500" s="32">
        <v>30</v>
      </c>
      <c r="K500" s="32">
        <v>20</v>
      </c>
      <c r="L500" s="32">
        <v>13</v>
      </c>
      <c r="M500" s="32">
        <v>0</v>
      </c>
      <c r="N500" s="32">
        <v>17</v>
      </c>
      <c r="O500" s="32" t="s">
        <v>362</v>
      </c>
      <c r="P500" s="32" t="s">
        <v>363</v>
      </c>
      <c r="Q500" s="32" t="s">
        <v>364</v>
      </c>
      <c r="R500" s="32"/>
      <c r="S500" s="32" t="s">
        <v>366</v>
      </c>
      <c r="T500" s="32"/>
      <c r="U500" s="32"/>
      <c r="V500" s="32"/>
      <c r="W500" s="32" t="s">
        <v>374</v>
      </c>
      <c r="X500" s="32"/>
      <c r="Y500" s="32"/>
      <c r="Z500" s="32"/>
      <c r="AA500" s="32"/>
    </row>
    <row r="501" spans="1:27" s="1" customFormat="1" hidden="1">
      <c r="A501" s="41" t="s">
        <v>229</v>
      </c>
      <c r="B501" s="32" t="s">
        <v>93</v>
      </c>
      <c r="C501" s="32" t="s">
        <v>93</v>
      </c>
      <c r="D501" s="32" t="s">
        <v>93</v>
      </c>
      <c r="E501" s="32" t="s">
        <v>93</v>
      </c>
      <c r="F501" s="32" t="s">
        <v>93</v>
      </c>
      <c r="G501" s="32" t="s">
        <v>372</v>
      </c>
      <c r="H501" s="32"/>
      <c r="I501" s="32"/>
      <c r="J501" s="32"/>
      <c r="K501" s="32"/>
      <c r="L501" s="32"/>
      <c r="M501" s="32"/>
      <c r="N501" s="32"/>
      <c r="O501" s="32"/>
      <c r="P501" s="32"/>
      <c r="Q501" s="32"/>
      <c r="R501" s="32"/>
      <c r="S501" s="32"/>
      <c r="T501" s="32"/>
      <c r="U501" s="32"/>
      <c r="V501" s="32"/>
      <c r="W501" s="32"/>
      <c r="X501" s="32"/>
      <c r="Y501" s="32"/>
      <c r="Z501" s="32"/>
      <c r="AA501" s="32"/>
    </row>
    <row r="502" spans="1:27" s="1" customFormat="1" hidden="1">
      <c r="A502" s="41" t="s">
        <v>230</v>
      </c>
      <c r="B502" s="32">
        <v>37</v>
      </c>
      <c r="C502" s="32">
        <v>37</v>
      </c>
      <c r="D502" s="32">
        <v>37</v>
      </c>
      <c r="E502" s="32">
        <v>37</v>
      </c>
      <c r="F502" s="32">
        <v>37</v>
      </c>
      <c r="G502" s="32"/>
      <c r="H502" s="32">
        <v>1702</v>
      </c>
      <c r="I502" s="32">
        <v>23</v>
      </c>
      <c r="J502" s="32"/>
      <c r="K502" s="32">
        <v>14</v>
      </c>
      <c r="L502" s="32">
        <v>14</v>
      </c>
      <c r="M502" s="32"/>
      <c r="N502" s="32">
        <v>23</v>
      </c>
      <c r="O502" s="32" t="s">
        <v>362</v>
      </c>
      <c r="P502" s="32"/>
      <c r="Q502" s="32" t="s">
        <v>364</v>
      </c>
      <c r="R502" s="32"/>
      <c r="S502" s="32" t="s">
        <v>366</v>
      </c>
      <c r="T502" s="32" t="s">
        <v>367</v>
      </c>
      <c r="U502" s="32"/>
      <c r="V502" s="32"/>
      <c r="W502" s="32" t="s">
        <v>374</v>
      </c>
      <c r="X502" s="32"/>
      <c r="Y502" s="32"/>
      <c r="Z502" s="32"/>
      <c r="AA502" s="32"/>
    </row>
    <row r="503" spans="1:27" s="1" customFormat="1" hidden="1">
      <c r="A503" s="41" t="s">
        <v>231</v>
      </c>
      <c r="B503" s="32">
        <v>37</v>
      </c>
      <c r="C503" s="32">
        <v>37</v>
      </c>
      <c r="D503" s="32">
        <v>37</v>
      </c>
      <c r="E503" s="32">
        <v>37</v>
      </c>
      <c r="F503" s="32">
        <v>37</v>
      </c>
      <c r="G503" s="32"/>
      <c r="H503" s="32">
        <v>1702</v>
      </c>
      <c r="I503" s="32">
        <v>23</v>
      </c>
      <c r="J503" s="32"/>
      <c r="K503" s="32">
        <v>14</v>
      </c>
      <c r="L503" s="32">
        <v>14</v>
      </c>
      <c r="M503" s="32"/>
      <c r="N503" s="32">
        <v>23</v>
      </c>
      <c r="O503" s="32" t="s">
        <v>362</v>
      </c>
      <c r="P503" s="32"/>
      <c r="Q503" s="32" t="s">
        <v>364</v>
      </c>
      <c r="R503" s="32"/>
      <c r="S503" s="32" t="s">
        <v>366</v>
      </c>
      <c r="T503" s="32" t="s">
        <v>367</v>
      </c>
      <c r="U503" s="32"/>
      <c r="V503" s="32"/>
      <c r="W503" s="32" t="s">
        <v>374</v>
      </c>
      <c r="X503" s="32"/>
      <c r="Y503" s="32"/>
      <c r="Z503" s="32"/>
      <c r="AA503" s="32"/>
    </row>
    <row r="504" spans="1:27" s="1" customFormat="1" hidden="1">
      <c r="A504" s="41" t="s">
        <v>232</v>
      </c>
      <c r="B504" s="32">
        <v>37</v>
      </c>
      <c r="C504" s="32">
        <v>37</v>
      </c>
      <c r="D504" s="32">
        <v>37</v>
      </c>
      <c r="E504" s="32">
        <v>37</v>
      </c>
      <c r="F504" s="32">
        <v>37</v>
      </c>
      <c r="G504" s="32"/>
      <c r="H504" s="32">
        <v>1702</v>
      </c>
      <c r="I504" s="32">
        <v>23</v>
      </c>
      <c r="J504" s="32"/>
      <c r="K504" s="32">
        <v>14</v>
      </c>
      <c r="L504" s="32">
        <v>14</v>
      </c>
      <c r="M504" s="32"/>
      <c r="N504" s="32">
        <v>23</v>
      </c>
      <c r="O504" s="32" t="s">
        <v>362</v>
      </c>
      <c r="P504" s="32"/>
      <c r="Q504" s="32" t="s">
        <v>364</v>
      </c>
      <c r="R504" s="32"/>
      <c r="S504" s="32" t="s">
        <v>366</v>
      </c>
      <c r="T504" s="32" t="s">
        <v>367</v>
      </c>
      <c r="U504" s="32"/>
      <c r="V504" s="32"/>
      <c r="W504" s="32" t="s">
        <v>374</v>
      </c>
      <c r="X504" s="32"/>
      <c r="Y504" s="32"/>
      <c r="Z504" s="32"/>
      <c r="AA504" s="32"/>
    </row>
    <row r="505" spans="1:27" s="1" customFormat="1" hidden="1">
      <c r="A505" s="41" t="s">
        <v>233</v>
      </c>
      <c r="B505" s="32">
        <v>37</v>
      </c>
      <c r="C505" s="32">
        <v>37</v>
      </c>
      <c r="D505" s="32">
        <v>37</v>
      </c>
      <c r="E505" s="32">
        <v>37</v>
      </c>
      <c r="F505" s="32">
        <v>37</v>
      </c>
      <c r="G505" s="32"/>
      <c r="H505" s="32">
        <v>1702</v>
      </c>
      <c r="I505" s="32">
        <v>23</v>
      </c>
      <c r="J505" s="32"/>
      <c r="K505" s="32">
        <v>14</v>
      </c>
      <c r="L505" s="32">
        <v>14</v>
      </c>
      <c r="M505" s="32"/>
      <c r="N505" s="32">
        <v>23</v>
      </c>
      <c r="O505" s="32" t="s">
        <v>362</v>
      </c>
      <c r="P505" s="32"/>
      <c r="Q505" s="32" t="s">
        <v>364</v>
      </c>
      <c r="R505" s="32"/>
      <c r="S505" s="32" t="s">
        <v>366</v>
      </c>
      <c r="T505" s="32" t="s">
        <v>367</v>
      </c>
      <c r="U505" s="32"/>
      <c r="V505" s="32"/>
      <c r="W505" s="32" t="s">
        <v>374</v>
      </c>
      <c r="X505" s="32"/>
      <c r="Y505" s="32"/>
      <c r="Z505" s="32"/>
      <c r="AA505" s="32"/>
    </row>
    <row r="506" spans="1:27" s="1" customFormat="1" hidden="1">
      <c r="A506" s="41" t="s">
        <v>234</v>
      </c>
      <c r="B506" s="32">
        <v>35</v>
      </c>
      <c r="C506" s="32">
        <v>35</v>
      </c>
      <c r="D506" s="32">
        <v>35</v>
      </c>
      <c r="E506" s="32">
        <v>35</v>
      </c>
      <c r="F506" s="32">
        <v>35</v>
      </c>
      <c r="G506" s="32"/>
      <c r="H506" s="32">
        <v>936</v>
      </c>
      <c r="I506" s="32">
        <v>26</v>
      </c>
      <c r="J506" s="32">
        <v>26</v>
      </c>
      <c r="K506" s="32">
        <v>10</v>
      </c>
      <c r="L506" s="32">
        <v>9</v>
      </c>
      <c r="M506" s="32">
        <v>9</v>
      </c>
      <c r="N506" s="32">
        <v>25</v>
      </c>
      <c r="O506" s="32" t="s">
        <v>362</v>
      </c>
      <c r="P506" s="32" t="s">
        <v>363</v>
      </c>
      <c r="Q506" s="32" t="s">
        <v>364</v>
      </c>
      <c r="R506" s="32"/>
      <c r="S506" s="32"/>
      <c r="T506" s="32"/>
      <c r="U506" s="32"/>
      <c r="V506" s="32"/>
      <c r="W506" s="32" t="s">
        <v>374</v>
      </c>
      <c r="X506" s="32"/>
      <c r="Y506" s="32"/>
      <c r="Z506" s="32"/>
      <c r="AA506" s="32"/>
    </row>
    <row r="507" spans="1:27" s="1" customFormat="1" hidden="1">
      <c r="A507" s="41" t="s">
        <v>235</v>
      </c>
      <c r="B507" s="32">
        <v>37</v>
      </c>
      <c r="C507" s="32">
        <v>37</v>
      </c>
      <c r="D507" s="32">
        <v>37</v>
      </c>
      <c r="E507" s="32">
        <v>37</v>
      </c>
      <c r="F507" s="32">
        <v>37</v>
      </c>
      <c r="G507" s="32"/>
      <c r="H507" s="32">
        <v>820</v>
      </c>
      <c r="I507" s="32">
        <v>26</v>
      </c>
      <c r="J507" s="32">
        <v>37</v>
      </c>
      <c r="K507" s="32">
        <v>26</v>
      </c>
      <c r="L507" s="32">
        <v>37</v>
      </c>
      <c r="M507" s="32">
        <v>37</v>
      </c>
      <c r="N507" s="32">
        <v>37</v>
      </c>
      <c r="O507" s="32" t="s">
        <v>362</v>
      </c>
      <c r="P507" s="32" t="s">
        <v>363</v>
      </c>
      <c r="Q507" s="32" t="s">
        <v>364</v>
      </c>
      <c r="R507" s="32" t="s">
        <v>365</v>
      </c>
      <c r="S507" s="32"/>
      <c r="T507" s="32" t="s">
        <v>367</v>
      </c>
      <c r="U507" s="32" t="s">
        <v>368</v>
      </c>
      <c r="V507" s="32"/>
      <c r="W507" s="32" t="s">
        <v>373</v>
      </c>
      <c r="X507" s="32">
        <v>26</v>
      </c>
      <c r="Y507" s="32">
        <v>156</v>
      </c>
      <c r="Z507" s="32"/>
      <c r="AA507" s="32"/>
    </row>
    <row r="508" spans="1:27" s="1" customFormat="1" hidden="1">
      <c r="A508" s="41" t="s">
        <v>236</v>
      </c>
      <c r="B508" s="32">
        <v>37</v>
      </c>
      <c r="C508" s="32">
        <v>37</v>
      </c>
      <c r="D508" s="32">
        <v>37</v>
      </c>
      <c r="E508" s="32">
        <v>37</v>
      </c>
      <c r="F508" s="32">
        <v>37</v>
      </c>
      <c r="G508" s="32"/>
      <c r="H508" s="32">
        <v>850</v>
      </c>
      <c r="I508" s="32">
        <v>25</v>
      </c>
      <c r="J508" s="32">
        <v>30</v>
      </c>
      <c r="K508" s="32" t="s">
        <v>434</v>
      </c>
      <c r="L508" s="32">
        <v>12</v>
      </c>
      <c r="M508" s="32">
        <v>7</v>
      </c>
      <c r="N508" s="32">
        <v>41832</v>
      </c>
      <c r="O508" s="32" t="s">
        <v>362</v>
      </c>
      <c r="P508" s="32" t="s">
        <v>363</v>
      </c>
      <c r="Q508" s="32" t="s">
        <v>364</v>
      </c>
      <c r="R508" s="32"/>
      <c r="S508" s="32" t="s">
        <v>366</v>
      </c>
      <c r="T508" s="32" t="s">
        <v>367</v>
      </c>
      <c r="U508" s="32" t="s">
        <v>368</v>
      </c>
      <c r="V508" s="32" t="s">
        <v>435</v>
      </c>
      <c r="W508" s="32" t="s">
        <v>373</v>
      </c>
      <c r="X508" s="32">
        <v>25</v>
      </c>
      <c r="Y508" s="32">
        <v>150</v>
      </c>
      <c r="Z508" s="32"/>
      <c r="AA508" s="32"/>
    </row>
    <row r="509" spans="1:27" s="1" customFormat="1" hidden="1">
      <c r="A509" s="41" t="s">
        <v>237</v>
      </c>
      <c r="B509" s="32">
        <v>37</v>
      </c>
      <c r="C509" s="32">
        <v>37</v>
      </c>
      <c r="D509" s="32">
        <v>37</v>
      </c>
      <c r="E509" s="32">
        <v>37</v>
      </c>
      <c r="F509" s="32">
        <v>37</v>
      </c>
      <c r="G509" s="32"/>
      <c r="H509" s="32">
        <v>1924</v>
      </c>
      <c r="I509" s="32">
        <v>24</v>
      </c>
      <c r="J509" s="32"/>
      <c r="K509" s="32"/>
      <c r="L509" s="32">
        <v>13</v>
      </c>
      <c r="M509" s="32"/>
      <c r="N509" s="32"/>
      <c r="O509" s="32" t="s">
        <v>362</v>
      </c>
      <c r="P509" s="32"/>
      <c r="Q509" s="32" t="s">
        <v>364</v>
      </c>
      <c r="R509" s="32"/>
      <c r="S509" s="32"/>
      <c r="T509" s="32"/>
      <c r="U509" s="32"/>
      <c r="V509" s="32"/>
      <c r="W509" s="32"/>
      <c r="X509" s="32">
        <v>24</v>
      </c>
      <c r="Y509" s="32">
        <v>144</v>
      </c>
      <c r="Z509" s="32"/>
      <c r="AA509" s="32"/>
    </row>
    <row r="510" spans="1:27" s="1" customFormat="1" hidden="1">
      <c r="A510" s="41" t="s">
        <v>238</v>
      </c>
      <c r="B510" s="32">
        <v>37</v>
      </c>
      <c r="C510" s="32">
        <v>37</v>
      </c>
      <c r="D510" s="32">
        <v>37</v>
      </c>
      <c r="E510" s="32">
        <v>37</v>
      </c>
      <c r="F510" s="32">
        <v>37</v>
      </c>
      <c r="G510" s="32"/>
      <c r="H510" s="32">
        <v>1924</v>
      </c>
      <c r="I510" s="32">
        <v>26</v>
      </c>
      <c r="J510" s="32">
        <v>26</v>
      </c>
      <c r="K510" s="32">
        <v>26</v>
      </c>
      <c r="L510" s="32">
        <v>19</v>
      </c>
      <c r="M510" s="32">
        <v>19</v>
      </c>
      <c r="N510" s="32">
        <v>19</v>
      </c>
      <c r="O510" s="32" t="s">
        <v>362</v>
      </c>
      <c r="P510" s="32"/>
      <c r="Q510" s="32" t="s">
        <v>364</v>
      </c>
      <c r="R510" s="32" t="s">
        <v>365</v>
      </c>
      <c r="S510" s="32"/>
      <c r="T510" s="32" t="s">
        <v>367</v>
      </c>
      <c r="U510" s="32"/>
      <c r="V510" s="32"/>
      <c r="W510" s="32" t="s">
        <v>374</v>
      </c>
      <c r="X510" s="32"/>
      <c r="Y510" s="32"/>
      <c r="Z510" s="32"/>
      <c r="AA510" s="32"/>
    </row>
    <row r="511" spans="1:27" s="1" customFormat="1" hidden="1">
      <c r="A511" s="41" t="s">
        <v>239</v>
      </c>
      <c r="B511" s="32">
        <v>37</v>
      </c>
      <c r="C511" s="32">
        <v>37</v>
      </c>
      <c r="D511" s="32">
        <v>37</v>
      </c>
      <c r="E511" s="32">
        <v>37</v>
      </c>
      <c r="F511" s="32">
        <v>37</v>
      </c>
      <c r="G511" s="32"/>
      <c r="H511" s="32">
        <v>1924</v>
      </c>
      <c r="I511" s="32">
        <v>26</v>
      </c>
      <c r="J511" s="32">
        <v>26</v>
      </c>
      <c r="K511" s="32">
        <v>26</v>
      </c>
      <c r="L511" s="32">
        <v>19</v>
      </c>
      <c r="M511" s="32">
        <v>19</v>
      </c>
      <c r="N511" s="32">
        <v>19</v>
      </c>
      <c r="O511" s="32" t="s">
        <v>362</v>
      </c>
      <c r="P511" s="32"/>
      <c r="Q511" s="32" t="s">
        <v>364</v>
      </c>
      <c r="R511" s="32" t="s">
        <v>365</v>
      </c>
      <c r="S511" s="32"/>
      <c r="T511" s="32" t="s">
        <v>367</v>
      </c>
      <c r="U511" s="32"/>
      <c r="V511" s="32"/>
      <c r="W511" s="32" t="s">
        <v>374</v>
      </c>
      <c r="X511" s="32"/>
      <c r="Y511" s="32"/>
      <c r="Z511" s="32"/>
      <c r="AA511" s="32"/>
    </row>
    <row r="512" spans="1:27" s="1" customFormat="1" hidden="1">
      <c r="A512" s="41" t="s">
        <v>240</v>
      </c>
      <c r="B512" s="32">
        <v>0</v>
      </c>
      <c r="C512" s="32">
        <v>35</v>
      </c>
      <c r="D512" s="32">
        <v>35</v>
      </c>
      <c r="E512" s="32">
        <v>0</v>
      </c>
      <c r="F512" s="32">
        <v>36</v>
      </c>
      <c r="G512" s="32"/>
      <c r="H512" s="32">
        <v>1454</v>
      </c>
      <c r="I512" s="32">
        <v>28</v>
      </c>
      <c r="J512" s="32">
        <v>0</v>
      </c>
      <c r="K512" s="32">
        <v>8</v>
      </c>
      <c r="L512" s="32">
        <v>7</v>
      </c>
      <c r="M512" s="32">
        <v>0</v>
      </c>
      <c r="N512" s="32">
        <v>27</v>
      </c>
      <c r="O512" s="32" t="s">
        <v>362</v>
      </c>
      <c r="P512" s="32"/>
      <c r="Q512" s="32"/>
      <c r="R512" s="32"/>
      <c r="S512" s="32" t="s">
        <v>366</v>
      </c>
      <c r="T512" s="32" t="s">
        <v>367</v>
      </c>
      <c r="U512" s="32"/>
      <c r="V512" s="32" t="s">
        <v>436</v>
      </c>
      <c r="W512" s="32" t="s">
        <v>374</v>
      </c>
      <c r="X512" s="32"/>
      <c r="Y512" s="32"/>
      <c r="Z512" s="32"/>
      <c r="AA512" s="32"/>
    </row>
    <row r="513" spans="1:27" s="1" customFormat="1" hidden="1">
      <c r="A513" s="41" t="s">
        <v>241</v>
      </c>
      <c r="B513" s="32">
        <v>36</v>
      </c>
      <c r="C513" s="32">
        <v>36</v>
      </c>
      <c r="D513" s="32">
        <v>36</v>
      </c>
      <c r="E513" s="32" t="s">
        <v>437</v>
      </c>
      <c r="F513" s="32">
        <v>36</v>
      </c>
      <c r="G513" s="32"/>
      <c r="H513" s="32">
        <v>1524</v>
      </c>
      <c r="I513" s="32">
        <v>24</v>
      </c>
      <c r="J513" s="32" t="s">
        <v>437</v>
      </c>
      <c r="K513" s="32">
        <v>19</v>
      </c>
      <c r="L513" s="32">
        <v>12</v>
      </c>
      <c r="M513" s="32" t="s">
        <v>437</v>
      </c>
      <c r="N513" s="32">
        <v>17</v>
      </c>
      <c r="O513" s="32" t="s">
        <v>362</v>
      </c>
      <c r="P513" s="32"/>
      <c r="Q513" s="32"/>
      <c r="R513" s="32"/>
      <c r="S513" s="32" t="s">
        <v>366</v>
      </c>
      <c r="T513" s="32" t="s">
        <v>367</v>
      </c>
      <c r="U513" s="32"/>
      <c r="V513" s="32" t="s">
        <v>438</v>
      </c>
      <c r="W513" s="32" t="s">
        <v>374</v>
      </c>
      <c r="X513" s="32"/>
      <c r="Y513" s="32"/>
      <c r="Z513" s="32"/>
      <c r="AA513" s="32"/>
    </row>
    <row r="514" spans="1:27" s="1" customFormat="1" hidden="1">
      <c r="A514" s="41" t="s">
        <v>242</v>
      </c>
      <c r="B514" s="32">
        <v>40</v>
      </c>
      <c r="C514" s="32">
        <v>40</v>
      </c>
      <c r="D514" s="32">
        <v>40</v>
      </c>
      <c r="E514" s="32" t="s">
        <v>375</v>
      </c>
      <c r="F514" s="32">
        <v>40</v>
      </c>
      <c r="G514" s="32"/>
      <c r="H514" s="32">
        <v>1000</v>
      </c>
      <c r="I514" s="32">
        <v>25</v>
      </c>
      <c r="J514" s="32" t="s">
        <v>375</v>
      </c>
      <c r="K514" s="32">
        <v>22</v>
      </c>
      <c r="L514" s="32">
        <v>15</v>
      </c>
      <c r="M514" s="32" t="s">
        <v>375</v>
      </c>
      <c r="N514" s="32">
        <v>18</v>
      </c>
      <c r="O514" s="32" t="s">
        <v>362</v>
      </c>
      <c r="P514" s="32" t="s">
        <v>363</v>
      </c>
      <c r="Q514" s="32" t="s">
        <v>364</v>
      </c>
      <c r="R514" s="32"/>
      <c r="S514" s="32"/>
      <c r="T514" s="32" t="s">
        <v>367</v>
      </c>
      <c r="U514" s="32"/>
      <c r="V514" s="32"/>
      <c r="W514" s="32" t="s">
        <v>374</v>
      </c>
      <c r="X514" s="32"/>
      <c r="Y514" s="32"/>
      <c r="Z514" s="32"/>
      <c r="AA514" s="32"/>
    </row>
    <row r="515" spans="1:27" s="1" customFormat="1" hidden="1">
      <c r="A515" s="41" t="s">
        <v>243</v>
      </c>
      <c r="B515" s="32" t="s">
        <v>93</v>
      </c>
      <c r="C515" s="32" t="s">
        <v>93</v>
      </c>
      <c r="D515" s="32" t="s">
        <v>93</v>
      </c>
      <c r="E515" s="32" t="s">
        <v>93</v>
      </c>
      <c r="F515" s="32" t="s">
        <v>93</v>
      </c>
      <c r="G515" s="32" t="s">
        <v>372</v>
      </c>
      <c r="H515" s="32"/>
      <c r="I515" s="32"/>
      <c r="J515" s="32"/>
      <c r="K515" s="32"/>
      <c r="L515" s="32"/>
      <c r="M515" s="32"/>
      <c r="N515" s="32"/>
      <c r="O515" s="32"/>
      <c r="P515" s="32"/>
      <c r="Q515" s="32"/>
      <c r="R515" s="32"/>
      <c r="S515" s="32"/>
      <c r="T515" s="32"/>
      <c r="U515" s="32"/>
      <c r="V515" s="32"/>
      <c r="W515" s="32"/>
      <c r="X515" s="32"/>
      <c r="Y515" s="32"/>
      <c r="Z515" s="32"/>
      <c r="AA515" s="32"/>
    </row>
    <row r="516" spans="1:27" s="1" customFormat="1" hidden="1">
      <c r="A516" s="41" t="s">
        <v>244</v>
      </c>
      <c r="B516" s="32">
        <v>37</v>
      </c>
      <c r="C516" s="32">
        <v>35</v>
      </c>
      <c r="D516" s="32">
        <v>35</v>
      </c>
      <c r="E516" s="32">
        <v>37</v>
      </c>
      <c r="F516" s="32">
        <v>37</v>
      </c>
      <c r="G516" s="32"/>
      <c r="H516" s="32">
        <v>810</v>
      </c>
      <c r="I516" s="32">
        <v>24</v>
      </c>
      <c r="J516" s="32" t="s">
        <v>439</v>
      </c>
      <c r="K516" s="32">
        <v>24</v>
      </c>
      <c r="L516" s="32">
        <v>11</v>
      </c>
      <c r="M516" s="32" t="s">
        <v>439</v>
      </c>
      <c r="N516" s="32">
        <v>11</v>
      </c>
      <c r="O516" s="32" t="s">
        <v>362</v>
      </c>
      <c r="P516" s="32"/>
      <c r="Q516" s="32" t="s">
        <v>364</v>
      </c>
      <c r="R516" s="32"/>
      <c r="S516" s="32"/>
      <c r="T516" s="32" t="s">
        <v>367</v>
      </c>
      <c r="U516" s="32"/>
      <c r="V516" s="32"/>
      <c r="W516" s="32" t="s">
        <v>374</v>
      </c>
      <c r="X516" s="32"/>
      <c r="Y516" s="32"/>
      <c r="Z516" s="32"/>
      <c r="AA516" s="32"/>
    </row>
    <row r="517" spans="1:27" s="1" customFormat="1" hidden="1">
      <c r="A517" s="41" t="s">
        <v>245</v>
      </c>
      <c r="B517" s="32">
        <v>37</v>
      </c>
      <c r="C517" s="32">
        <v>37</v>
      </c>
      <c r="D517" s="32">
        <v>37</v>
      </c>
      <c r="E517" s="32">
        <v>37</v>
      </c>
      <c r="F517" s="32">
        <v>37</v>
      </c>
      <c r="G517" s="32"/>
      <c r="H517" s="32">
        <v>37</v>
      </c>
      <c r="I517" s="32">
        <v>26</v>
      </c>
      <c r="J517" s="32">
        <v>13</v>
      </c>
      <c r="K517" s="32">
        <v>26</v>
      </c>
      <c r="L517" s="32">
        <v>11</v>
      </c>
      <c r="M517" s="32">
        <v>24</v>
      </c>
      <c r="N517" s="32">
        <v>11</v>
      </c>
      <c r="O517" s="32" t="s">
        <v>362</v>
      </c>
      <c r="P517" s="32"/>
      <c r="Q517" s="32" t="s">
        <v>364</v>
      </c>
      <c r="R517" s="32"/>
      <c r="S517" s="32" t="s">
        <v>366</v>
      </c>
      <c r="T517" s="32" t="s">
        <v>367</v>
      </c>
      <c r="U517" s="32"/>
      <c r="V517" s="32"/>
      <c r="W517" s="32" t="s">
        <v>373</v>
      </c>
      <c r="X517" s="32">
        <v>26</v>
      </c>
      <c r="Y517" s="32">
        <v>156</v>
      </c>
      <c r="Z517" s="32"/>
      <c r="AA517" s="32"/>
    </row>
    <row r="518" spans="1:27" s="1" customFormat="1" hidden="1">
      <c r="A518" s="41" t="s">
        <v>246</v>
      </c>
      <c r="B518" s="32">
        <v>37</v>
      </c>
      <c r="C518" s="32">
        <v>37</v>
      </c>
      <c r="D518" s="32">
        <v>37</v>
      </c>
      <c r="E518" s="32">
        <v>37</v>
      </c>
      <c r="F518" s="32">
        <v>37</v>
      </c>
      <c r="G518" s="32"/>
      <c r="H518" s="32" t="s">
        <v>440</v>
      </c>
      <c r="I518" s="32">
        <v>23</v>
      </c>
      <c r="J518" s="32">
        <v>0</v>
      </c>
      <c r="K518" s="32">
        <v>0</v>
      </c>
      <c r="L518" s="32"/>
      <c r="M518" s="32"/>
      <c r="N518" s="32"/>
      <c r="O518" s="32" t="s">
        <v>362</v>
      </c>
      <c r="P518" s="32" t="s">
        <v>363</v>
      </c>
      <c r="Q518" s="32" t="s">
        <v>364</v>
      </c>
      <c r="R518" s="32"/>
      <c r="S518" s="32"/>
      <c r="T518" s="32" t="s">
        <v>367</v>
      </c>
      <c r="U518" s="32"/>
      <c r="V518" s="32"/>
      <c r="W518" s="32" t="s">
        <v>374</v>
      </c>
      <c r="X518" s="32"/>
      <c r="Y518" s="32"/>
      <c r="Z518" s="32"/>
      <c r="AA518" s="32"/>
    </row>
    <row r="519" spans="1:27" s="1" customFormat="1" hidden="1">
      <c r="A519" s="41" t="s">
        <v>247</v>
      </c>
      <c r="B519" s="32">
        <v>37</v>
      </c>
      <c r="C519" s="32">
        <v>37</v>
      </c>
      <c r="D519" s="32">
        <v>37</v>
      </c>
      <c r="E519" s="32">
        <v>37</v>
      </c>
      <c r="F519" s="32">
        <v>37</v>
      </c>
      <c r="G519" s="32"/>
      <c r="H519" s="32">
        <v>864</v>
      </c>
      <c r="I519" s="32">
        <v>24</v>
      </c>
      <c r="J519" s="32">
        <v>10</v>
      </c>
      <c r="K519" s="32">
        <v>24</v>
      </c>
      <c r="L519" s="32">
        <v>13</v>
      </c>
      <c r="M519" s="32">
        <v>27</v>
      </c>
      <c r="N519" s="32">
        <v>13</v>
      </c>
      <c r="O519" s="32" t="s">
        <v>362</v>
      </c>
      <c r="P519" s="32" t="s">
        <v>363</v>
      </c>
      <c r="Q519" s="32" t="s">
        <v>364</v>
      </c>
      <c r="R519" s="32"/>
      <c r="S519" s="32"/>
      <c r="T519" s="32" t="s">
        <v>366</v>
      </c>
      <c r="U519" s="32"/>
      <c r="V519" s="32"/>
      <c r="W519" s="32" t="s">
        <v>373</v>
      </c>
      <c r="X519" s="32">
        <v>26</v>
      </c>
      <c r="Y519" s="32">
        <v>26</v>
      </c>
      <c r="Z519" s="32"/>
      <c r="AA519" s="32"/>
    </row>
    <row r="520" spans="1:27" s="1" customFormat="1" hidden="1">
      <c r="A520" s="41" t="s">
        <v>248</v>
      </c>
      <c r="B520" s="32">
        <v>37</v>
      </c>
      <c r="C520" s="32">
        <v>37</v>
      </c>
      <c r="D520" s="32">
        <v>37</v>
      </c>
      <c r="E520" s="32">
        <v>37</v>
      </c>
      <c r="F520" s="32">
        <v>37</v>
      </c>
      <c r="G520" s="32"/>
      <c r="H520" s="32">
        <v>1443</v>
      </c>
      <c r="I520" s="32">
        <v>27</v>
      </c>
      <c r="J520" s="32" t="s">
        <v>441</v>
      </c>
      <c r="K520" s="32">
        <v>24</v>
      </c>
      <c r="L520" s="32">
        <v>10</v>
      </c>
      <c r="M520" s="32" t="s">
        <v>441</v>
      </c>
      <c r="N520" s="32">
        <v>13</v>
      </c>
      <c r="O520" s="32" t="s">
        <v>362</v>
      </c>
      <c r="P520" s="32" t="s">
        <v>363</v>
      </c>
      <c r="Q520" s="32" t="s">
        <v>364</v>
      </c>
      <c r="R520" s="32"/>
      <c r="S520" s="32" t="s">
        <v>366</v>
      </c>
      <c r="T520" s="32"/>
      <c r="U520" s="32"/>
      <c r="V520" s="32" t="s">
        <v>442</v>
      </c>
      <c r="W520" s="32" t="s">
        <v>373</v>
      </c>
      <c r="X520" s="32">
        <v>27</v>
      </c>
      <c r="Y520" s="32">
        <v>162</v>
      </c>
      <c r="Z520" s="32"/>
      <c r="AA520" s="32"/>
    </row>
    <row r="521" spans="1:27" s="1" customFormat="1" hidden="1">
      <c r="A521" s="41" t="s">
        <v>249</v>
      </c>
      <c r="B521" s="32"/>
      <c r="C521" s="32"/>
      <c r="D521" s="32"/>
      <c r="E521" s="32"/>
      <c r="F521" s="32"/>
      <c r="G521" s="32"/>
      <c r="H521" s="32">
        <v>864</v>
      </c>
      <c r="I521" s="32"/>
      <c r="J521" s="32"/>
      <c r="K521" s="32"/>
      <c r="L521" s="32"/>
      <c r="M521" s="32"/>
      <c r="N521" s="32"/>
      <c r="O521" s="32"/>
      <c r="P521" s="32"/>
      <c r="Q521" s="32"/>
      <c r="R521" s="32"/>
      <c r="S521" s="32"/>
      <c r="T521" s="32"/>
      <c r="U521" s="32"/>
      <c r="V521" s="32"/>
      <c r="W521" s="32"/>
      <c r="X521" s="32"/>
      <c r="Y521" s="32"/>
      <c r="Z521" s="32"/>
      <c r="AA521" s="32"/>
    </row>
    <row r="522" spans="1:27" s="1" customFormat="1" hidden="1">
      <c r="A522" s="41" t="s">
        <v>250</v>
      </c>
      <c r="B522" s="32">
        <v>37</v>
      </c>
      <c r="C522" s="32">
        <v>37</v>
      </c>
      <c r="D522" s="32">
        <v>37</v>
      </c>
      <c r="E522" s="32">
        <v>37</v>
      </c>
      <c r="F522" s="32">
        <v>37</v>
      </c>
      <c r="G522" s="32"/>
      <c r="H522" s="32">
        <v>1554</v>
      </c>
      <c r="I522" s="32">
        <v>37</v>
      </c>
      <c r="J522" s="32">
        <v>37</v>
      </c>
      <c r="K522" s="32">
        <v>37</v>
      </c>
      <c r="L522" s="32">
        <v>37</v>
      </c>
      <c r="M522" s="32">
        <v>37</v>
      </c>
      <c r="N522" s="32">
        <v>37</v>
      </c>
      <c r="O522" s="32" t="s">
        <v>362</v>
      </c>
      <c r="P522" s="32" t="s">
        <v>363</v>
      </c>
      <c r="Q522" s="32" t="s">
        <v>364</v>
      </c>
      <c r="R522" s="32" t="s">
        <v>365</v>
      </c>
      <c r="S522" s="32" t="s">
        <v>366</v>
      </c>
      <c r="T522" s="32" t="s">
        <v>367</v>
      </c>
      <c r="U522" s="32"/>
      <c r="V522" s="32" t="s">
        <v>443</v>
      </c>
      <c r="W522" s="32" t="s">
        <v>373</v>
      </c>
      <c r="X522" s="32">
        <v>30</v>
      </c>
      <c r="Y522" s="32">
        <v>180</v>
      </c>
      <c r="Z522" s="32"/>
      <c r="AA522" s="32"/>
    </row>
    <row r="523" spans="1:27" s="1" customFormat="1" hidden="1">
      <c r="A523" s="41" t="s">
        <v>251</v>
      </c>
      <c r="B523" s="32" t="s">
        <v>93</v>
      </c>
      <c r="C523" s="32" t="s">
        <v>93</v>
      </c>
      <c r="D523" s="32" t="s">
        <v>93</v>
      </c>
      <c r="E523" s="32" t="s">
        <v>93</v>
      </c>
      <c r="F523" s="32" t="s">
        <v>93</v>
      </c>
      <c r="G523" s="32" t="s">
        <v>372</v>
      </c>
      <c r="H523" s="32"/>
      <c r="I523" s="32"/>
      <c r="J523" s="32"/>
      <c r="K523" s="32"/>
      <c r="L523" s="32"/>
      <c r="M523" s="32"/>
      <c r="N523" s="32"/>
      <c r="O523" s="32"/>
      <c r="P523" s="32"/>
      <c r="Q523" s="32"/>
      <c r="R523" s="32"/>
      <c r="S523" s="32"/>
      <c r="T523" s="32"/>
      <c r="U523" s="32"/>
      <c r="V523" s="32"/>
      <c r="W523" s="32"/>
      <c r="X523" s="32"/>
      <c r="Y523" s="32"/>
      <c r="Z523" s="32"/>
      <c r="AA523" s="32"/>
    </row>
    <row r="524" spans="1:27" s="1" customFormat="1" hidden="1">
      <c r="A524" s="41" t="s">
        <v>252</v>
      </c>
      <c r="B524" s="32">
        <v>37</v>
      </c>
      <c r="C524" s="32">
        <v>35</v>
      </c>
      <c r="D524" s="32">
        <v>35</v>
      </c>
      <c r="E524" s="32">
        <v>37</v>
      </c>
      <c r="F524" s="32">
        <v>37</v>
      </c>
      <c r="G524" s="32"/>
      <c r="H524" s="32">
        <v>1200</v>
      </c>
      <c r="I524" s="32">
        <v>28</v>
      </c>
      <c r="J524" s="32">
        <v>37</v>
      </c>
      <c r="K524" s="32">
        <v>35</v>
      </c>
      <c r="L524" s="32">
        <v>11</v>
      </c>
      <c r="M524" s="32">
        <v>37</v>
      </c>
      <c r="N524" s="32">
        <v>35</v>
      </c>
      <c r="O524" s="32" t="s">
        <v>362</v>
      </c>
      <c r="P524" s="32" t="s">
        <v>363</v>
      </c>
      <c r="Q524" s="32" t="s">
        <v>364</v>
      </c>
      <c r="R524" s="32"/>
      <c r="S524" s="32"/>
      <c r="T524" s="32" t="s">
        <v>367</v>
      </c>
      <c r="U524" s="32"/>
      <c r="V524" s="32"/>
      <c r="W524" s="32" t="s">
        <v>373</v>
      </c>
      <c r="X524" s="32">
        <v>28</v>
      </c>
      <c r="Y524" s="32">
        <v>164</v>
      </c>
      <c r="Z524" s="32"/>
      <c r="AA524" s="32"/>
    </row>
    <row r="525" spans="1:27" s="1" customFormat="1" hidden="1">
      <c r="A525" s="41" t="s">
        <v>253</v>
      </c>
      <c r="B525" s="32">
        <v>37</v>
      </c>
      <c r="C525" s="32">
        <v>37</v>
      </c>
      <c r="D525" s="32">
        <v>37</v>
      </c>
      <c r="E525" s="32">
        <v>37</v>
      </c>
      <c r="F525" s="32">
        <v>37</v>
      </c>
      <c r="G525" s="32"/>
      <c r="H525" s="32">
        <v>82.4</v>
      </c>
      <c r="I525" s="32" t="s">
        <v>444</v>
      </c>
      <c r="J525" s="32">
        <v>30</v>
      </c>
      <c r="K525" s="32" t="s">
        <v>384</v>
      </c>
      <c r="L525" s="32">
        <v>41925</v>
      </c>
      <c r="M525" s="32">
        <v>7</v>
      </c>
      <c r="N525" s="32" t="s">
        <v>384</v>
      </c>
      <c r="O525" s="32" t="s">
        <v>362</v>
      </c>
      <c r="P525" s="32" t="s">
        <v>363</v>
      </c>
      <c r="Q525" s="32" t="s">
        <v>364</v>
      </c>
      <c r="R525" s="32" t="s">
        <v>365</v>
      </c>
      <c r="S525" s="32"/>
      <c r="T525" s="32" t="s">
        <v>367</v>
      </c>
      <c r="U525" s="32"/>
      <c r="V525" s="32"/>
      <c r="W525" s="32" t="s">
        <v>373</v>
      </c>
      <c r="X525" s="32">
        <v>27</v>
      </c>
      <c r="Y525" s="32" t="s">
        <v>384</v>
      </c>
      <c r="Z525" s="32"/>
      <c r="AA525" s="32"/>
    </row>
    <row r="526" spans="1:27" s="1" customFormat="1" hidden="1">
      <c r="A526" s="41" t="s">
        <v>254</v>
      </c>
      <c r="B526" s="32">
        <v>36</v>
      </c>
      <c r="C526" s="32">
        <v>36</v>
      </c>
      <c r="D526" s="32">
        <v>36</v>
      </c>
      <c r="E526" s="32">
        <v>36</v>
      </c>
      <c r="F526" s="32">
        <v>36</v>
      </c>
      <c r="G526" s="32"/>
      <c r="H526" s="32">
        <v>860</v>
      </c>
      <c r="I526" s="32">
        <v>24</v>
      </c>
      <c r="J526" s="32">
        <v>0</v>
      </c>
      <c r="K526" s="32">
        <v>10</v>
      </c>
      <c r="L526" s="32">
        <v>12</v>
      </c>
      <c r="M526" s="32">
        <v>36</v>
      </c>
      <c r="N526" s="32">
        <v>26</v>
      </c>
      <c r="O526" s="32" t="s">
        <v>362</v>
      </c>
      <c r="P526" s="32" t="s">
        <v>363</v>
      </c>
      <c r="Q526" s="32" t="s">
        <v>364</v>
      </c>
      <c r="R526" s="32" t="s">
        <v>376</v>
      </c>
      <c r="S526" s="32"/>
      <c r="T526" s="32" t="s">
        <v>366</v>
      </c>
      <c r="U526" s="32" t="s">
        <v>368</v>
      </c>
      <c r="V526" s="32"/>
      <c r="W526" s="32" t="s">
        <v>373</v>
      </c>
      <c r="X526" s="32">
        <v>26</v>
      </c>
      <c r="Y526" s="32">
        <v>156</v>
      </c>
      <c r="Z526" s="32"/>
      <c r="AA526" s="32"/>
    </row>
    <row r="527" spans="1:27" s="1" customFormat="1" hidden="1">
      <c r="A527" s="41" t="s">
        <v>255</v>
      </c>
      <c r="B527" s="32">
        <v>37</v>
      </c>
      <c r="C527" s="32">
        <v>37</v>
      </c>
      <c r="D527" s="32">
        <v>37</v>
      </c>
      <c r="E527" s="32">
        <v>36</v>
      </c>
      <c r="F527" s="32">
        <v>36</v>
      </c>
      <c r="G527" s="32"/>
      <c r="H527" s="32">
        <v>816</v>
      </c>
      <c r="I527" s="32">
        <v>816</v>
      </c>
      <c r="J527" s="32" t="s">
        <v>445</v>
      </c>
      <c r="K527" s="32" t="s">
        <v>446</v>
      </c>
      <c r="L527" s="32" t="s">
        <v>447</v>
      </c>
      <c r="M527" s="32" t="s">
        <v>448</v>
      </c>
      <c r="N527" s="32" t="s">
        <v>447</v>
      </c>
      <c r="O527" s="32" t="s">
        <v>362</v>
      </c>
      <c r="P527" s="32" t="s">
        <v>363</v>
      </c>
      <c r="Q527" s="32" t="s">
        <v>364</v>
      </c>
      <c r="R527" s="32"/>
      <c r="S527" s="32"/>
      <c r="T527" s="32"/>
      <c r="U527" s="32"/>
      <c r="V527" s="32"/>
      <c r="W527" s="32" t="s">
        <v>374</v>
      </c>
      <c r="X527" s="32"/>
      <c r="Y527" s="32"/>
      <c r="Z527" s="32"/>
      <c r="AA527" s="32"/>
    </row>
    <row r="528" spans="1:27" s="1" customFormat="1" hidden="1">
      <c r="A528" s="41" t="s">
        <v>256</v>
      </c>
      <c r="B528" s="32">
        <v>37</v>
      </c>
      <c r="C528" s="32">
        <v>37</v>
      </c>
      <c r="D528" s="32">
        <v>37</v>
      </c>
      <c r="E528" s="32">
        <v>37</v>
      </c>
      <c r="F528" s="32">
        <v>37</v>
      </c>
      <c r="G528" s="32"/>
      <c r="H528" s="32">
        <v>1929</v>
      </c>
      <c r="I528" s="32">
        <v>24</v>
      </c>
      <c r="J528" s="32">
        <v>9</v>
      </c>
      <c r="K528" s="32">
        <v>0</v>
      </c>
      <c r="L528" s="32">
        <v>13</v>
      </c>
      <c r="M528" s="32">
        <v>28</v>
      </c>
      <c r="N528" s="32">
        <v>0</v>
      </c>
      <c r="O528" s="32" t="s">
        <v>362</v>
      </c>
      <c r="P528" s="32" t="s">
        <v>363</v>
      </c>
      <c r="Q528" s="32" t="s">
        <v>364</v>
      </c>
      <c r="R528" s="32" t="s">
        <v>365</v>
      </c>
      <c r="S528" s="32"/>
      <c r="T528" s="32" t="s">
        <v>367</v>
      </c>
      <c r="U528" s="32"/>
      <c r="V528" s="32"/>
      <c r="W528" s="32" t="s">
        <v>373</v>
      </c>
      <c r="X528" s="32">
        <v>26</v>
      </c>
      <c r="Y528" s="32">
        <v>156</v>
      </c>
      <c r="Z528" s="32"/>
      <c r="AA528" s="32"/>
    </row>
    <row r="529" spans="1:27" s="1" customFormat="1" hidden="1">
      <c r="A529" s="41" t="s">
        <v>257</v>
      </c>
      <c r="B529" s="32">
        <v>37</v>
      </c>
      <c r="C529" s="32">
        <v>37</v>
      </c>
      <c r="D529" s="32">
        <v>37</v>
      </c>
      <c r="E529" s="32">
        <v>37</v>
      </c>
      <c r="F529" s="32">
        <v>37</v>
      </c>
      <c r="G529" s="32"/>
      <c r="H529" s="32">
        <v>882</v>
      </c>
      <c r="I529" s="32">
        <v>24</v>
      </c>
      <c r="J529" s="32">
        <v>12</v>
      </c>
      <c r="K529" s="32">
        <v>0</v>
      </c>
      <c r="L529" s="32">
        <v>13</v>
      </c>
      <c r="M529" s="32">
        <v>25</v>
      </c>
      <c r="N529" s="32">
        <v>0</v>
      </c>
      <c r="O529" s="32" t="s">
        <v>362</v>
      </c>
      <c r="P529" s="32" t="s">
        <v>363</v>
      </c>
      <c r="Q529" s="32" t="s">
        <v>364</v>
      </c>
      <c r="R529" s="32"/>
      <c r="S529" s="32"/>
      <c r="T529" s="32" t="s">
        <v>367</v>
      </c>
      <c r="U529" s="32"/>
      <c r="V529" s="32"/>
      <c r="W529" s="32" t="s">
        <v>373</v>
      </c>
      <c r="X529" s="32">
        <v>24</v>
      </c>
      <c r="Y529" s="32">
        <v>144</v>
      </c>
      <c r="Z529" s="32"/>
      <c r="AA529" s="32"/>
    </row>
    <row r="530" spans="1:27" s="1" customFormat="1" hidden="1">
      <c r="A530" s="41" t="s">
        <v>258</v>
      </c>
      <c r="B530" s="32">
        <v>370</v>
      </c>
      <c r="C530" s="32">
        <v>370</v>
      </c>
      <c r="D530" s="32">
        <v>2109</v>
      </c>
      <c r="E530" s="32">
        <v>1369</v>
      </c>
      <c r="F530" s="32">
        <v>3589</v>
      </c>
      <c r="G530" s="32"/>
      <c r="H530" s="32">
        <v>828</v>
      </c>
      <c r="I530" s="32">
        <v>29</v>
      </c>
      <c r="J530" s="32">
        <v>29</v>
      </c>
      <c r="K530" s="32">
        <v>29</v>
      </c>
      <c r="L530" s="32">
        <v>8</v>
      </c>
      <c r="M530" s="32">
        <v>8</v>
      </c>
      <c r="N530" s="32">
        <v>8</v>
      </c>
      <c r="O530" s="32" t="s">
        <v>362</v>
      </c>
      <c r="P530" s="32"/>
      <c r="Q530" s="32" t="s">
        <v>364</v>
      </c>
      <c r="R530" s="32" t="s">
        <v>365</v>
      </c>
      <c r="S530" s="32" t="s">
        <v>366</v>
      </c>
      <c r="T530" s="32" t="s">
        <v>367</v>
      </c>
      <c r="U530" s="32"/>
      <c r="V530" s="32"/>
      <c r="W530" s="32" t="s">
        <v>373</v>
      </c>
      <c r="X530" s="32">
        <v>25</v>
      </c>
      <c r="Y530" s="32">
        <v>150</v>
      </c>
      <c r="Z530" s="32"/>
      <c r="AA530" s="32"/>
    </row>
    <row r="531" spans="1:27" s="1" customFormat="1" hidden="1">
      <c r="A531" s="41" t="s">
        <v>259</v>
      </c>
      <c r="B531" s="32">
        <v>37</v>
      </c>
      <c r="C531" s="32">
        <v>37</v>
      </c>
      <c r="D531" s="32">
        <v>37</v>
      </c>
      <c r="E531" s="32">
        <v>37</v>
      </c>
      <c r="F531" s="32">
        <v>37</v>
      </c>
      <c r="G531" s="32"/>
      <c r="H531" s="32">
        <v>840</v>
      </c>
      <c r="I531" s="32">
        <v>24</v>
      </c>
      <c r="J531" s="32">
        <v>0</v>
      </c>
      <c r="K531" s="32">
        <v>8</v>
      </c>
      <c r="L531" s="32">
        <v>13</v>
      </c>
      <c r="M531" s="32">
        <v>0</v>
      </c>
      <c r="N531" s="32">
        <v>29</v>
      </c>
      <c r="O531" s="32" t="s">
        <v>362</v>
      </c>
      <c r="P531" s="32" t="s">
        <v>363</v>
      </c>
      <c r="Q531" s="32" t="s">
        <v>364</v>
      </c>
      <c r="R531" s="32"/>
      <c r="S531" s="32"/>
      <c r="T531" s="32" t="s">
        <v>366</v>
      </c>
      <c r="U531" s="32"/>
      <c r="V531" s="32"/>
      <c r="W531" s="32" t="s">
        <v>374</v>
      </c>
      <c r="X531" s="32"/>
      <c r="Y531" s="32"/>
      <c r="Z531" s="32"/>
      <c r="AA531" s="32"/>
    </row>
    <row r="532" spans="1:27" s="1" customFormat="1" hidden="1">
      <c r="A532" s="41" t="s">
        <v>260</v>
      </c>
      <c r="B532" s="32">
        <v>37</v>
      </c>
      <c r="C532" s="32">
        <v>37</v>
      </c>
      <c r="D532" s="32">
        <v>37</v>
      </c>
      <c r="E532" s="32">
        <v>37</v>
      </c>
      <c r="F532" s="32">
        <v>37</v>
      </c>
      <c r="G532" s="32"/>
      <c r="H532" s="32">
        <v>1628</v>
      </c>
      <c r="I532" s="32">
        <v>22</v>
      </c>
      <c r="J532" s="32">
        <v>22</v>
      </c>
      <c r="K532" s="32">
        <v>22</v>
      </c>
      <c r="L532" s="32">
        <v>15</v>
      </c>
      <c r="M532" s="32">
        <v>15</v>
      </c>
      <c r="N532" s="32">
        <v>37</v>
      </c>
      <c r="O532" s="32" t="s">
        <v>362</v>
      </c>
      <c r="P532" s="32"/>
      <c r="Q532" s="32" t="s">
        <v>364</v>
      </c>
      <c r="R532" s="32"/>
      <c r="S532" s="32"/>
      <c r="T532" s="32" t="s">
        <v>367</v>
      </c>
      <c r="U532" s="32"/>
      <c r="V532" s="32"/>
      <c r="W532" s="32" t="s">
        <v>374</v>
      </c>
      <c r="X532" s="32"/>
      <c r="Y532" s="32"/>
      <c r="Z532" s="32"/>
      <c r="AA532" s="32"/>
    </row>
    <row r="533" spans="1:27" s="1" customFormat="1" hidden="1">
      <c r="A533" s="41" t="s">
        <v>261</v>
      </c>
      <c r="B533" s="32">
        <v>37</v>
      </c>
      <c r="C533" s="32">
        <v>37</v>
      </c>
      <c r="D533" s="32">
        <v>37</v>
      </c>
      <c r="E533" s="32">
        <v>37</v>
      </c>
      <c r="F533" s="32">
        <v>37</v>
      </c>
      <c r="G533" s="32"/>
      <c r="H533" s="32">
        <v>1930</v>
      </c>
      <c r="I533" s="32">
        <v>24</v>
      </c>
      <c r="J533" s="32">
        <v>7</v>
      </c>
      <c r="K533" s="32">
        <v>21</v>
      </c>
      <c r="L533" s="32">
        <v>13</v>
      </c>
      <c r="M533" s="32">
        <v>30</v>
      </c>
      <c r="N533" s="32">
        <v>16</v>
      </c>
      <c r="O533" s="32" t="s">
        <v>362</v>
      </c>
      <c r="P533" s="32" t="s">
        <v>363</v>
      </c>
      <c r="Q533" s="32" t="s">
        <v>364</v>
      </c>
      <c r="R533" s="32"/>
      <c r="S533" s="32" t="s">
        <v>366</v>
      </c>
      <c r="T533" s="32" t="s">
        <v>367</v>
      </c>
      <c r="U533" s="32"/>
      <c r="V533" s="32"/>
      <c r="W533" s="32" t="s">
        <v>373</v>
      </c>
      <c r="X533" s="32">
        <v>24</v>
      </c>
      <c r="Y533" s="32">
        <v>144</v>
      </c>
      <c r="Z533" s="32"/>
      <c r="AA533" s="32"/>
    </row>
    <row r="534" spans="1:27" s="1" customFormat="1" hidden="1">
      <c r="A534" s="41" t="s">
        <v>262</v>
      </c>
      <c r="B534" s="32">
        <v>37</v>
      </c>
      <c r="C534" s="32">
        <v>37</v>
      </c>
      <c r="D534" s="32">
        <v>37</v>
      </c>
      <c r="E534" s="32">
        <v>37</v>
      </c>
      <c r="F534" s="32">
        <v>37</v>
      </c>
      <c r="G534" s="32"/>
      <c r="H534" s="32">
        <v>855</v>
      </c>
      <c r="I534" s="32">
        <v>27</v>
      </c>
      <c r="J534" s="32">
        <v>0</v>
      </c>
      <c r="K534" s="32">
        <v>27</v>
      </c>
      <c r="L534" s="32">
        <v>10</v>
      </c>
      <c r="M534" s="32">
        <v>0</v>
      </c>
      <c r="N534" s="32">
        <v>10</v>
      </c>
      <c r="O534" s="32" t="s">
        <v>362</v>
      </c>
      <c r="P534" s="32" t="s">
        <v>363</v>
      </c>
      <c r="Q534" s="32" t="s">
        <v>364</v>
      </c>
      <c r="R534" s="32"/>
      <c r="S534" s="32" t="s">
        <v>366</v>
      </c>
      <c r="T534" s="32" t="s">
        <v>366</v>
      </c>
      <c r="U534" s="32" t="s">
        <v>368</v>
      </c>
      <c r="V534" s="32"/>
      <c r="W534" s="32" t="s">
        <v>373</v>
      </c>
      <c r="X534" s="32">
        <v>27</v>
      </c>
      <c r="Y534" s="32">
        <v>162</v>
      </c>
      <c r="Z534" s="32"/>
      <c r="AA534" s="32"/>
    </row>
    <row r="535" spans="1:27" s="1" customFormat="1" hidden="1">
      <c r="A535" s="41" t="s">
        <v>263</v>
      </c>
      <c r="B535" s="32" t="s">
        <v>93</v>
      </c>
      <c r="C535" s="32" t="s">
        <v>93</v>
      </c>
      <c r="D535" s="32" t="s">
        <v>93</v>
      </c>
      <c r="E535" s="32" t="s">
        <v>93</v>
      </c>
      <c r="F535" s="32" t="s">
        <v>93</v>
      </c>
      <c r="G535" s="32" t="s">
        <v>372</v>
      </c>
      <c r="H535" s="32"/>
      <c r="I535" s="32"/>
      <c r="J535" s="32"/>
      <c r="K535" s="32"/>
      <c r="L535" s="32"/>
      <c r="M535" s="32"/>
      <c r="N535" s="32"/>
      <c r="O535" s="32"/>
      <c r="P535" s="32"/>
      <c r="Q535" s="32"/>
      <c r="R535" s="32"/>
      <c r="S535" s="32"/>
      <c r="T535" s="32"/>
      <c r="U535" s="32"/>
      <c r="V535" s="32"/>
      <c r="W535" s="32"/>
      <c r="X535" s="32"/>
      <c r="Y535" s="32"/>
      <c r="Z535" s="32"/>
      <c r="AA535" s="32"/>
    </row>
    <row r="536" spans="1:27" s="1" customFormat="1" hidden="1">
      <c r="A536" s="41" t="s">
        <v>264</v>
      </c>
      <c r="B536" s="32">
        <v>37</v>
      </c>
      <c r="C536" s="32">
        <v>0</v>
      </c>
      <c r="D536" s="32">
        <v>37</v>
      </c>
      <c r="E536" s="32">
        <v>37</v>
      </c>
      <c r="F536" s="32">
        <v>37</v>
      </c>
      <c r="G536" s="32"/>
      <c r="H536" s="32">
        <v>855</v>
      </c>
      <c r="I536" s="32">
        <v>25</v>
      </c>
      <c r="J536" s="32">
        <v>22</v>
      </c>
      <c r="K536" s="32">
        <v>0</v>
      </c>
      <c r="L536" s="32">
        <v>12</v>
      </c>
      <c r="M536" s="32">
        <v>15</v>
      </c>
      <c r="N536" s="32">
        <v>0</v>
      </c>
      <c r="O536" s="32" t="s">
        <v>362</v>
      </c>
      <c r="P536" s="32" t="s">
        <v>363</v>
      </c>
      <c r="Q536" s="32" t="s">
        <v>364</v>
      </c>
      <c r="R536" s="32"/>
      <c r="S536" s="32"/>
      <c r="T536" s="32" t="s">
        <v>367</v>
      </c>
      <c r="U536" s="32"/>
      <c r="V536" s="32"/>
      <c r="W536" s="32" t="s">
        <v>373</v>
      </c>
      <c r="X536" s="32">
        <v>27</v>
      </c>
      <c r="Y536" s="32">
        <v>162</v>
      </c>
      <c r="Z536" s="32"/>
      <c r="AA536" s="32"/>
    </row>
    <row r="537" spans="1:27" s="1" customFormat="1" hidden="1">
      <c r="A537" s="41" t="s">
        <v>265</v>
      </c>
      <c r="B537" s="32">
        <v>37</v>
      </c>
      <c r="C537" s="32">
        <v>37</v>
      </c>
      <c r="D537" s="32">
        <v>37</v>
      </c>
      <c r="E537" s="32">
        <v>37</v>
      </c>
      <c r="F537" s="32">
        <v>37</v>
      </c>
      <c r="G537" s="32"/>
      <c r="H537" s="32">
        <v>1929</v>
      </c>
      <c r="I537" s="32">
        <v>23</v>
      </c>
      <c r="J537" s="32">
        <v>0</v>
      </c>
      <c r="K537" s="32">
        <v>23</v>
      </c>
      <c r="L537" s="32">
        <v>14</v>
      </c>
      <c r="M537" s="32">
        <v>0</v>
      </c>
      <c r="N537" s="32">
        <v>14</v>
      </c>
      <c r="O537" s="32" t="s">
        <v>362</v>
      </c>
      <c r="P537" s="32" t="s">
        <v>363</v>
      </c>
      <c r="Q537" s="32" t="s">
        <v>364</v>
      </c>
      <c r="R537" s="32"/>
      <c r="S537" s="32" t="s">
        <v>366</v>
      </c>
      <c r="T537" s="32"/>
      <c r="U537" s="32"/>
      <c r="V537" s="32"/>
      <c r="W537" s="32" t="s">
        <v>374</v>
      </c>
      <c r="X537" s="32"/>
      <c r="Y537" s="32"/>
      <c r="Z537" s="32"/>
      <c r="AA537" s="32"/>
    </row>
    <row r="538" spans="1:27" s="1" customFormat="1" hidden="1">
      <c r="A538" s="41" t="s">
        <v>266</v>
      </c>
      <c r="B538" s="32">
        <v>37</v>
      </c>
      <c r="C538" s="32">
        <v>35</v>
      </c>
      <c r="D538" s="32">
        <v>35</v>
      </c>
      <c r="E538" s="32">
        <v>36.659999999999997</v>
      </c>
      <c r="F538" s="32">
        <v>36.659999999999997</v>
      </c>
      <c r="G538" s="32"/>
      <c r="H538" s="32">
        <v>864</v>
      </c>
      <c r="I538" s="32">
        <v>24</v>
      </c>
      <c r="J538" s="32">
        <v>14</v>
      </c>
      <c r="K538" s="32">
        <v>18</v>
      </c>
      <c r="L538" s="32">
        <v>11</v>
      </c>
      <c r="M538" s="32">
        <v>22.66</v>
      </c>
      <c r="N538" s="32">
        <v>17</v>
      </c>
      <c r="O538" s="32" t="s">
        <v>362</v>
      </c>
      <c r="P538" s="32" t="s">
        <v>363</v>
      </c>
      <c r="Q538" s="32" t="s">
        <v>364</v>
      </c>
      <c r="R538" s="32"/>
      <c r="S538" s="32"/>
      <c r="T538" s="32" t="s">
        <v>366</v>
      </c>
      <c r="U538" s="32"/>
      <c r="V538" s="32"/>
      <c r="W538" s="32" t="s">
        <v>374</v>
      </c>
      <c r="X538" s="32"/>
      <c r="Y538" s="32"/>
      <c r="Z538" s="32"/>
      <c r="AA538" s="32"/>
    </row>
    <row r="539" spans="1:27" s="1" customFormat="1" hidden="1">
      <c r="A539" s="41" t="s">
        <v>267</v>
      </c>
      <c r="Z539" s="32"/>
      <c r="AA539" s="32"/>
    </row>
    <row r="540" spans="1:27" s="1" customFormat="1" hidden="1">
      <c r="A540" s="41" t="s">
        <v>268</v>
      </c>
      <c r="B540" s="32">
        <v>37</v>
      </c>
      <c r="C540" s="32">
        <v>37</v>
      </c>
      <c r="D540" s="32">
        <v>37</v>
      </c>
      <c r="E540" s="32">
        <v>37</v>
      </c>
      <c r="F540" s="32">
        <v>37</v>
      </c>
      <c r="G540" s="32"/>
      <c r="H540" s="32">
        <v>1572</v>
      </c>
      <c r="I540" s="32">
        <v>28</v>
      </c>
      <c r="J540" s="32">
        <v>31</v>
      </c>
      <c r="K540" s="32">
        <v>20.5</v>
      </c>
      <c r="L540" s="32">
        <v>13</v>
      </c>
      <c r="M540" s="32">
        <v>6</v>
      </c>
      <c r="N540" s="32">
        <v>34</v>
      </c>
      <c r="O540" s="32" t="s">
        <v>362</v>
      </c>
      <c r="P540" s="32"/>
      <c r="Q540" s="32" t="s">
        <v>364</v>
      </c>
      <c r="R540" s="32"/>
      <c r="S540" s="32" t="s">
        <v>366</v>
      </c>
      <c r="T540" s="32" t="s">
        <v>367</v>
      </c>
      <c r="U540" s="32"/>
      <c r="V540" s="32"/>
      <c r="W540" s="32" t="s">
        <v>373</v>
      </c>
      <c r="X540" s="32">
        <v>25</v>
      </c>
      <c r="Y540" s="32">
        <v>150</v>
      </c>
      <c r="Z540" s="32"/>
      <c r="AA540" s="32"/>
    </row>
    <row r="541" spans="1:27" s="1" customFormat="1" hidden="1">
      <c r="A541" s="41" t="s">
        <v>269</v>
      </c>
      <c r="B541" s="32">
        <v>37</v>
      </c>
      <c r="C541" s="32">
        <v>37</v>
      </c>
      <c r="D541" s="32">
        <v>37</v>
      </c>
      <c r="E541" s="32">
        <v>37</v>
      </c>
      <c r="F541" s="32">
        <v>37</v>
      </c>
      <c r="G541" s="32"/>
      <c r="H541" s="32">
        <v>1929</v>
      </c>
      <c r="I541" s="32">
        <v>24</v>
      </c>
      <c r="J541" s="32">
        <v>30</v>
      </c>
      <c r="K541" s="32">
        <v>21</v>
      </c>
      <c r="L541" s="32">
        <v>13</v>
      </c>
      <c r="M541" s="32">
        <v>7</v>
      </c>
      <c r="N541" s="32">
        <v>16</v>
      </c>
      <c r="O541" s="32" t="s">
        <v>362</v>
      </c>
      <c r="P541" s="32" t="s">
        <v>363</v>
      </c>
      <c r="Q541" s="32" t="s">
        <v>364</v>
      </c>
      <c r="R541" s="32"/>
      <c r="S541" s="32" t="s">
        <v>366</v>
      </c>
      <c r="T541" s="32" t="s">
        <v>367</v>
      </c>
      <c r="U541" s="32"/>
      <c r="V541" s="32"/>
      <c r="W541" s="32" t="s">
        <v>373</v>
      </c>
      <c r="X541" s="32">
        <v>24</v>
      </c>
      <c r="Y541" s="32">
        <v>144</v>
      </c>
      <c r="Z541" s="32"/>
      <c r="AA541" s="32"/>
    </row>
    <row r="542" spans="1:27" s="1" customFormat="1" hidden="1">
      <c r="A542" s="41" t="s">
        <v>270</v>
      </c>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row>
    <row r="543" spans="1:27" s="1" customFormat="1" hidden="1">
      <c r="A543" s="41" t="s">
        <v>271</v>
      </c>
      <c r="B543" s="32" t="s">
        <v>449</v>
      </c>
      <c r="C543" s="32">
        <v>37</v>
      </c>
      <c r="D543" s="32">
        <v>37</v>
      </c>
      <c r="E543" s="32">
        <v>37</v>
      </c>
      <c r="F543" s="32">
        <v>37</v>
      </c>
      <c r="G543" s="32"/>
      <c r="H543" s="32">
        <v>1924</v>
      </c>
      <c r="I543" s="32">
        <v>24</v>
      </c>
      <c r="J543" s="32">
        <v>17</v>
      </c>
      <c r="K543" s="32">
        <v>20</v>
      </c>
      <c r="L543" s="32">
        <v>13</v>
      </c>
      <c r="M543" s="32">
        <v>20</v>
      </c>
      <c r="N543" s="32">
        <v>17</v>
      </c>
      <c r="O543" s="32" t="s">
        <v>362</v>
      </c>
      <c r="P543" s="32" t="s">
        <v>363</v>
      </c>
      <c r="Q543" s="32" t="s">
        <v>364</v>
      </c>
      <c r="R543" s="32" t="s">
        <v>365</v>
      </c>
      <c r="S543" s="32"/>
      <c r="T543" s="32" t="s">
        <v>367</v>
      </c>
      <c r="U543" s="32"/>
      <c r="V543" s="32"/>
      <c r="W543" s="32" t="s">
        <v>373</v>
      </c>
      <c r="X543" s="32">
        <v>25</v>
      </c>
      <c r="Y543" s="32">
        <v>150</v>
      </c>
      <c r="Z543" s="32"/>
      <c r="AA543" s="32"/>
    </row>
    <row r="544" spans="1:27" s="1" customFormat="1" hidden="1">
      <c r="A544" s="41" t="s">
        <v>272</v>
      </c>
      <c r="B544" s="32" t="s">
        <v>13</v>
      </c>
      <c r="C544" s="32" t="s">
        <v>93</v>
      </c>
      <c r="D544" s="32" t="s">
        <v>93</v>
      </c>
      <c r="E544" s="32" t="s">
        <v>93</v>
      </c>
      <c r="F544" s="32" t="s">
        <v>93</v>
      </c>
      <c r="G544" s="32" t="s">
        <v>372</v>
      </c>
      <c r="H544" s="32"/>
      <c r="I544" s="32"/>
      <c r="J544" s="32"/>
      <c r="K544" s="32"/>
      <c r="L544" s="32"/>
      <c r="M544" s="32"/>
      <c r="N544" s="32"/>
      <c r="O544" s="32"/>
      <c r="P544" s="32"/>
      <c r="Q544" s="32"/>
      <c r="R544" s="32"/>
      <c r="S544" s="32"/>
      <c r="T544" s="32"/>
      <c r="U544" s="32"/>
      <c r="V544" s="32"/>
      <c r="W544" s="32"/>
      <c r="X544" s="32"/>
      <c r="Y544" s="32"/>
      <c r="Z544" s="32"/>
      <c r="AA544" s="32"/>
    </row>
    <row r="545" spans="1:27" s="1" customFormat="1" hidden="1">
      <c r="A545" s="41" t="s">
        <v>273</v>
      </c>
      <c r="B545" s="32">
        <v>37</v>
      </c>
      <c r="C545" s="32">
        <v>37</v>
      </c>
      <c r="D545" s="32">
        <v>37</v>
      </c>
      <c r="E545" s="32">
        <v>37</v>
      </c>
      <c r="F545" s="32">
        <v>37</v>
      </c>
      <c r="G545" s="32"/>
      <c r="H545" s="32">
        <v>900</v>
      </c>
      <c r="I545" s="32">
        <v>26</v>
      </c>
      <c r="J545" s="32">
        <v>35</v>
      </c>
      <c r="K545" s="32">
        <v>20.5</v>
      </c>
      <c r="L545" s="32">
        <v>11</v>
      </c>
      <c r="M545" s="32">
        <v>2</v>
      </c>
      <c r="N545" s="32">
        <v>16.5</v>
      </c>
      <c r="O545" s="32" t="s">
        <v>362</v>
      </c>
      <c r="P545" s="32" t="s">
        <v>363</v>
      </c>
      <c r="Q545" s="32" t="s">
        <v>364</v>
      </c>
      <c r="R545" s="32" t="s">
        <v>365</v>
      </c>
      <c r="S545" s="32"/>
      <c r="T545" s="32" t="s">
        <v>367</v>
      </c>
      <c r="U545" s="32" t="s">
        <v>368</v>
      </c>
      <c r="V545" s="32"/>
      <c r="W545" s="32" t="s">
        <v>373</v>
      </c>
      <c r="X545" s="32" t="s">
        <v>450</v>
      </c>
      <c r="Y545" s="32" t="s">
        <v>450</v>
      </c>
      <c r="Z545" s="32"/>
      <c r="AA545" s="32"/>
    </row>
    <row r="546" spans="1:27" s="1" customFormat="1" hidden="1">
      <c r="A546" s="41" t="s">
        <v>274</v>
      </c>
      <c r="B546" s="32" t="s">
        <v>13</v>
      </c>
      <c r="C546" s="32" t="s">
        <v>93</v>
      </c>
      <c r="D546" s="32" t="s">
        <v>93</v>
      </c>
      <c r="E546" s="32" t="s">
        <v>93</v>
      </c>
      <c r="F546" s="32" t="s">
        <v>93</v>
      </c>
      <c r="G546" s="32" t="s">
        <v>372</v>
      </c>
      <c r="H546" s="32"/>
      <c r="I546" s="32"/>
      <c r="J546" s="32"/>
      <c r="K546" s="32"/>
      <c r="L546" s="32"/>
      <c r="M546" s="32"/>
      <c r="N546" s="32"/>
      <c r="O546" s="32"/>
      <c r="P546" s="32"/>
      <c r="Q546" s="32"/>
      <c r="R546" s="32"/>
      <c r="S546" s="32"/>
      <c r="T546" s="32"/>
      <c r="U546" s="32"/>
      <c r="V546" s="32"/>
      <c r="W546" s="32"/>
      <c r="X546" s="32"/>
      <c r="Y546" s="32"/>
      <c r="Z546" s="32"/>
      <c r="AA546" s="32"/>
    </row>
    <row r="547" spans="1:27" s="1" customFormat="1" hidden="1">
      <c r="A547" s="41" t="s">
        <v>275</v>
      </c>
      <c r="B547" s="32">
        <v>37</v>
      </c>
      <c r="C547" s="32">
        <v>37</v>
      </c>
      <c r="D547" s="32">
        <v>37</v>
      </c>
      <c r="E547" s="32">
        <v>37</v>
      </c>
      <c r="F547" s="32">
        <v>37</v>
      </c>
      <c r="G547" s="32"/>
      <c r="H547" s="32">
        <v>850</v>
      </c>
      <c r="I547" s="32">
        <v>25</v>
      </c>
      <c r="J547" s="32">
        <v>0</v>
      </c>
      <c r="K547" s="32">
        <v>19</v>
      </c>
      <c r="L547" s="32">
        <v>12</v>
      </c>
      <c r="M547" s="32">
        <v>37</v>
      </c>
      <c r="N547" s="32">
        <v>18</v>
      </c>
      <c r="O547" s="32" t="s">
        <v>362</v>
      </c>
      <c r="P547" s="32" t="s">
        <v>363</v>
      </c>
      <c r="Q547" s="32" t="s">
        <v>364</v>
      </c>
      <c r="R547" s="32"/>
      <c r="S547" s="32"/>
      <c r="T547" s="32" t="s">
        <v>367</v>
      </c>
      <c r="U547" s="32" t="s">
        <v>368</v>
      </c>
      <c r="V547" s="32"/>
      <c r="W547" s="32" t="s">
        <v>373</v>
      </c>
      <c r="X547" s="32">
        <v>27</v>
      </c>
      <c r="Y547" s="32">
        <v>162</v>
      </c>
      <c r="Z547" s="32"/>
      <c r="AA547" s="32"/>
    </row>
    <row r="548" spans="1:27" s="1" customFormat="1" hidden="1">
      <c r="A548" s="41" t="s">
        <v>276</v>
      </c>
      <c r="B548" s="32" t="s">
        <v>93</v>
      </c>
      <c r="C548" s="32" t="s">
        <v>93</v>
      </c>
      <c r="D548" s="32" t="s">
        <v>93</v>
      </c>
      <c r="E548" s="32" t="s">
        <v>93</v>
      </c>
      <c r="F548" s="32" t="s">
        <v>93</v>
      </c>
      <c r="G548" s="32" t="s">
        <v>372</v>
      </c>
      <c r="H548" s="32"/>
      <c r="I548" s="32"/>
      <c r="J548" s="32"/>
      <c r="K548" s="32"/>
      <c r="L548" s="32"/>
      <c r="M548" s="32"/>
      <c r="N548" s="32"/>
      <c r="O548" s="32"/>
      <c r="P548" s="32"/>
      <c r="Q548" s="32"/>
      <c r="R548" s="32"/>
      <c r="S548" s="32"/>
      <c r="T548" s="32"/>
      <c r="U548" s="32"/>
      <c r="V548" s="32"/>
      <c r="W548" s="32"/>
      <c r="X548" s="32"/>
      <c r="Y548" s="32"/>
      <c r="Z548" s="32"/>
      <c r="AA548" s="32"/>
    </row>
    <row r="549" spans="1:27" s="1" customFormat="1" hidden="1">
      <c r="A549" s="41" t="s">
        <v>277</v>
      </c>
      <c r="B549" s="32">
        <v>36</v>
      </c>
      <c r="C549" s="32">
        <v>36</v>
      </c>
      <c r="D549" s="32">
        <v>36</v>
      </c>
      <c r="E549" s="32">
        <v>36</v>
      </c>
      <c r="F549" s="32">
        <v>36</v>
      </c>
      <c r="G549" s="32"/>
      <c r="H549" s="32">
        <v>864</v>
      </c>
      <c r="I549" s="32">
        <v>0</v>
      </c>
      <c r="J549" s="32">
        <v>0</v>
      </c>
      <c r="K549" s="32">
        <v>0</v>
      </c>
      <c r="L549" s="32">
        <v>547</v>
      </c>
      <c r="M549" s="32">
        <v>0</v>
      </c>
      <c r="N549" s="32">
        <v>1051</v>
      </c>
      <c r="O549" s="32" t="s">
        <v>362</v>
      </c>
      <c r="P549" s="32"/>
      <c r="Q549" s="32" t="s">
        <v>364</v>
      </c>
      <c r="R549" s="32"/>
      <c r="S549" s="32"/>
      <c r="T549" s="32"/>
      <c r="U549" s="32"/>
      <c r="V549" s="32"/>
      <c r="W549" s="32" t="s">
        <v>373</v>
      </c>
      <c r="X549" s="32">
        <v>24</v>
      </c>
      <c r="Y549" s="32">
        <v>144</v>
      </c>
      <c r="Z549" s="32"/>
      <c r="AA549" s="32"/>
    </row>
    <row r="550" spans="1:27" s="1" customFormat="1" hidden="1">
      <c r="A550" s="41" t="s">
        <v>278</v>
      </c>
      <c r="B550" s="32">
        <v>37</v>
      </c>
      <c r="C550" s="32">
        <v>37</v>
      </c>
      <c r="D550" s="32">
        <v>37</v>
      </c>
      <c r="E550" s="32">
        <v>37</v>
      </c>
      <c r="F550" s="32">
        <v>37</v>
      </c>
      <c r="G550" s="32"/>
      <c r="H550" s="32"/>
      <c r="I550" s="32">
        <v>850</v>
      </c>
      <c r="J550" s="32">
        <v>1080</v>
      </c>
      <c r="K550" s="32">
        <v>825</v>
      </c>
      <c r="L550" s="32"/>
      <c r="M550" s="32"/>
      <c r="N550" s="32"/>
      <c r="O550" s="32" t="s">
        <v>362</v>
      </c>
      <c r="P550" s="32" t="s">
        <v>363</v>
      </c>
      <c r="Q550" s="32" t="s">
        <v>364</v>
      </c>
      <c r="R550" s="32" t="s">
        <v>365</v>
      </c>
      <c r="S550" s="32"/>
      <c r="T550" s="32" t="s">
        <v>367</v>
      </c>
      <c r="U550" s="32"/>
      <c r="V550" s="32"/>
      <c r="W550" s="32" t="s">
        <v>373</v>
      </c>
      <c r="X550" s="32">
        <v>27</v>
      </c>
      <c r="Y550" s="32"/>
      <c r="Z550" s="32"/>
      <c r="AA550" s="32"/>
    </row>
    <row r="551" spans="1:27" s="1" customFormat="1" hidden="1">
      <c r="A551" s="41" t="s">
        <v>279</v>
      </c>
      <c r="B551" s="32">
        <v>37</v>
      </c>
      <c r="C551" s="32">
        <v>37</v>
      </c>
      <c r="D551" s="32">
        <v>37</v>
      </c>
      <c r="E551" s="32">
        <v>37</v>
      </c>
      <c r="F551" s="32">
        <v>37</v>
      </c>
      <c r="G551" s="32"/>
      <c r="H551" s="32">
        <v>828</v>
      </c>
      <c r="I551" s="32">
        <v>23</v>
      </c>
      <c r="J551" s="32">
        <v>33</v>
      </c>
      <c r="K551" s="32">
        <v>23</v>
      </c>
      <c r="L551" s="32">
        <v>14</v>
      </c>
      <c r="M551" s="32">
        <v>4</v>
      </c>
      <c r="N551" s="32">
        <v>14</v>
      </c>
      <c r="O551" s="32" t="s">
        <v>362</v>
      </c>
      <c r="P551" s="32"/>
      <c r="Q551" s="32" t="s">
        <v>364</v>
      </c>
      <c r="R551" s="32"/>
      <c r="S551" s="32"/>
      <c r="T551" s="32" t="s">
        <v>366</v>
      </c>
      <c r="U551" s="32"/>
      <c r="V551" s="32"/>
      <c r="W551" s="32" t="s">
        <v>373</v>
      </c>
      <c r="X551" s="32">
        <v>23</v>
      </c>
      <c r="Y551" s="32">
        <v>138</v>
      </c>
      <c r="Z551" s="32"/>
      <c r="AA551" s="32"/>
    </row>
    <row r="552" spans="1:27" s="1" customFormat="1" hidden="1">
      <c r="A552" s="41" t="s">
        <v>280</v>
      </c>
      <c r="Z552" s="32"/>
      <c r="AA552" s="32"/>
    </row>
    <row r="553" spans="1:27" s="1" customFormat="1" hidden="1">
      <c r="A553" s="41" t="s">
        <v>281</v>
      </c>
      <c r="B553" s="32">
        <v>37</v>
      </c>
      <c r="C553" s="32">
        <v>37</v>
      </c>
      <c r="D553" s="32">
        <v>37</v>
      </c>
      <c r="E553" s="32">
        <v>37</v>
      </c>
      <c r="F553" s="32" t="s">
        <v>451</v>
      </c>
      <c r="G553" s="32"/>
      <c r="H553" s="32">
        <v>1924</v>
      </c>
      <c r="I553" s="32">
        <v>23</v>
      </c>
      <c r="J553" s="32" t="s">
        <v>452</v>
      </c>
      <c r="K553" s="32">
        <v>23</v>
      </c>
      <c r="L553" s="32">
        <v>14</v>
      </c>
      <c r="M553" s="32" t="s">
        <v>452</v>
      </c>
      <c r="N553" s="32">
        <v>14</v>
      </c>
      <c r="O553" s="32" t="s">
        <v>362</v>
      </c>
      <c r="P553" s="32" t="s">
        <v>363</v>
      </c>
      <c r="Q553" s="32" t="s">
        <v>364</v>
      </c>
      <c r="R553" s="32"/>
      <c r="S553" s="32" t="s">
        <v>366</v>
      </c>
      <c r="T553" s="32" t="s">
        <v>367</v>
      </c>
      <c r="U553" s="32" t="s">
        <v>368</v>
      </c>
      <c r="V553" s="32"/>
      <c r="W553" s="32" t="s">
        <v>373</v>
      </c>
      <c r="X553" s="32">
        <v>25</v>
      </c>
      <c r="Y553" s="32">
        <v>150</v>
      </c>
      <c r="Z553" s="32"/>
      <c r="AA553" s="32"/>
    </row>
    <row r="554" spans="1:27" s="1" customFormat="1" hidden="1">
      <c r="A554" s="41" t="s">
        <v>282</v>
      </c>
      <c r="B554" s="32">
        <v>37</v>
      </c>
      <c r="C554" s="32">
        <v>32.5</v>
      </c>
      <c r="D554" s="32">
        <v>32.5</v>
      </c>
      <c r="E554" s="32">
        <v>32.5</v>
      </c>
      <c r="F554" s="32">
        <v>37</v>
      </c>
      <c r="G554" s="32"/>
      <c r="H554" s="32">
        <v>24</v>
      </c>
      <c r="I554" s="32">
        <v>24</v>
      </c>
      <c r="J554" s="32">
        <v>24</v>
      </c>
      <c r="K554" s="32">
        <v>24</v>
      </c>
      <c r="L554" s="32">
        <v>7</v>
      </c>
      <c r="M554" s="32">
        <v>7</v>
      </c>
      <c r="N554" s="32">
        <v>7</v>
      </c>
      <c r="O554" s="32" t="s">
        <v>362</v>
      </c>
      <c r="P554" s="32" t="s">
        <v>363</v>
      </c>
      <c r="Q554" s="32" t="s">
        <v>364</v>
      </c>
      <c r="R554" s="32"/>
      <c r="S554" s="32"/>
      <c r="T554" s="32"/>
      <c r="U554" s="32"/>
      <c r="V554" s="32"/>
      <c r="W554" s="32" t="s">
        <v>373</v>
      </c>
      <c r="X554" s="32">
        <v>5</v>
      </c>
      <c r="Y554" s="32">
        <v>30</v>
      </c>
      <c r="Z554" s="32"/>
      <c r="AA554" s="32"/>
    </row>
    <row r="555" spans="1:27" s="1" customFormat="1" hidden="1">
      <c r="A555" s="41" t="s">
        <v>283</v>
      </c>
      <c r="B555" s="32">
        <v>37</v>
      </c>
      <c r="C555" s="32">
        <v>37</v>
      </c>
      <c r="D555" s="32">
        <v>37</v>
      </c>
      <c r="E555" s="32">
        <v>37</v>
      </c>
      <c r="F555" s="32">
        <v>37</v>
      </c>
      <c r="G555" s="32"/>
      <c r="H555" s="32">
        <v>800</v>
      </c>
      <c r="I555" s="32">
        <v>23</v>
      </c>
      <c r="J555" s="32">
        <v>0</v>
      </c>
      <c r="K555" s="32">
        <v>23</v>
      </c>
      <c r="L555" s="32">
        <v>14</v>
      </c>
      <c r="M555" s="32">
        <v>37</v>
      </c>
      <c r="N555" s="32">
        <v>14</v>
      </c>
      <c r="O555" s="32" t="s">
        <v>362</v>
      </c>
      <c r="P555" s="32" t="s">
        <v>363</v>
      </c>
      <c r="Q555" s="32" t="s">
        <v>364</v>
      </c>
      <c r="R555" s="32"/>
      <c r="S555" s="32" t="s">
        <v>366</v>
      </c>
      <c r="T555" s="32" t="s">
        <v>366</v>
      </c>
      <c r="U555" s="32"/>
      <c r="V555" s="32"/>
      <c r="W555" s="32" t="s">
        <v>373</v>
      </c>
      <c r="X555" s="32">
        <v>23</v>
      </c>
      <c r="Y555" s="32"/>
      <c r="Z555" s="32"/>
      <c r="AA555" s="32"/>
    </row>
    <row r="556" spans="1:27" s="1" customFormat="1" hidden="1">
      <c r="A556" s="41" t="s">
        <v>284</v>
      </c>
      <c r="B556" s="32">
        <v>37</v>
      </c>
      <c r="C556" s="32">
        <v>37</v>
      </c>
      <c r="D556" s="32">
        <v>37</v>
      </c>
      <c r="E556" s="32">
        <v>37</v>
      </c>
      <c r="F556" s="32">
        <v>37</v>
      </c>
      <c r="G556" s="32"/>
      <c r="H556" s="32">
        <v>37</v>
      </c>
      <c r="I556" s="32">
        <v>24</v>
      </c>
      <c r="J556" s="32">
        <v>24</v>
      </c>
      <c r="K556" s="32">
        <v>24</v>
      </c>
      <c r="L556" s="32">
        <v>13.5</v>
      </c>
      <c r="M556" s="32">
        <v>13.5</v>
      </c>
      <c r="N556" s="32">
        <v>13.5</v>
      </c>
      <c r="O556" s="32" t="s">
        <v>362</v>
      </c>
      <c r="P556" s="32" t="s">
        <v>363</v>
      </c>
      <c r="Q556" s="32" t="s">
        <v>364</v>
      </c>
      <c r="R556" s="32"/>
      <c r="S556" s="32"/>
      <c r="T556" s="32" t="s">
        <v>367</v>
      </c>
      <c r="U556" s="32" t="s">
        <v>368</v>
      </c>
      <c r="V556" s="32"/>
      <c r="W556" s="32" t="s">
        <v>373</v>
      </c>
      <c r="X556" s="32">
        <v>24</v>
      </c>
      <c r="Y556" s="32">
        <v>144</v>
      </c>
      <c r="Z556" s="32"/>
      <c r="AA556" s="32"/>
    </row>
    <row r="557" spans="1:27" s="1" customFormat="1" hidden="1">
      <c r="A557" s="41" t="s">
        <v>285</v>
      </c>
      <c r="B557" s="32">
        <v>37</v>
      </c>
      <c r="C557" s="32">
        <v>37</v>
      </c>
      <c r="D557" s="32">
        <v>37</v>
      </c>
      <c r="E557" s="32">
        <v>37</v>
      </c>
      <c r="F557" s="32">
        <v>37</v>
      </c>
      <c r="G557" s="32"/>
      <c r="H557" s="32"/>
      <c r="I557" s="32">
        <v>24</v>
      </c>
      <c r="J557" s="32">
        <v>24</v>
      </c>
      <c r="K557" s="32">
        <v>24</v>
      </c>
      <c r="L557" s="32">
        <v>13</v>
      </c>
      <c r="M557" s="32">
        <v>13</v>
      </c>
      <c r="N557" s="32">
        <v>13</v>
      </c>
      <c r="O557" s="32" t="s">
        <v>362</v>
      </c>
      <c r="P557" s="32" t="s">
        <v>363</v>
      </c>
      <c r="Q557" s="32" t="s">
        <v>364</v>
      </c>
      <c r="R557" s="32"/>
      <c r="S557" s="32" t="s">
        <v>366</v>
      </c>
      <c r="T557" s="32" t="s">
        <v>367</v>
      </c>
      <c r="U557" s="32" t="s">
        <v>368</v>
      </c>
      <c r="V557" s="32"/>
      <c r="W557" s="32" t="s">
        <v>374</v>
      </c>
      <c r="X557" s="32"/>
      <c r="Y557" s="32"/>
      <c r="Z557" s="32"/>
      <c r="AA557" s="32"/>
    </row>
    <row r="558" spans="1:27" s="1" customFormat="1" hidden="1">
      <c r="A558" s="41" t="s">
        <v>286</v>
      </c>
      <c r="B558" s="32">
        <v>37</v>
      </c>
      <c r="C558" s="32">
        <v>35</v>
      </c>
      <c r="D558" s="32">
        <v>35</v>
      </c>
      <c r="E558" s="32">
        <v>37</v>
      </c>
      <c r="F558" s="32">
        <v>37</v>
      </c>
      <c r="G558" s="32"/>
      <c r="H558" s="32"/>
      <c r="I558" s="32">
        <v>23</v>
      </c>
      <c r="J558" s="32"/>
      <c r="K558" s="32">
        <v>20</v>
      </c>
      <c r="L558" s="32">
        <v>12</v>
      </c>
      <c r="M558" s="32"/>
      <c r="N558" s="32">
        <v>15</v>
      </c>
      <c r="O558" s="32" t="s">
        <v>362</v>
      </c>
      <c r="P558" s="32" t="s">
        <v>363</v>
      </c>
      <c r="Q558" s="32" t="s">
        <v>364</v>
      </c>
      <c r="R558" s="32"/>
      <c r="S558" s="32"/>
      <c r="T558" s="32" t="s">
        <v>367</v>
      </c>
      <c r="U558" s="32"/>
      <c r="V558" s="32"/>
      <c r="W558" s="32" t="s">
        <v>374</v>
      </c>
      <c r="X558" s="32"/>
      <c r="Y558" s="32"/>
      <c r="Z558" s="32"/>
      <c r="AA558" s="32"/>
    </row>
    <row r="559" spans="1:27" s="1" customFormat="1" hidden="1">
      <c r="A559" s="41" t="s">
        <v>287</v>
      </c>
      <c r="B559" s="32">
        <v>37</v>
      </c>
      <c r="C559" s="32">
        <v>37</v>
      </c>
      <c r="D559" s="32">
        <v>37</v>
      </c>
      <c r="E559" s="32">
        <v>37</v>
      </c>
      <c r="F559" s="32">
        <v>37</v>
      </c>
      <c r="G559" s="32"/>
      <c r="H559" s="32">
        <v>840</v>
      </c>
      <c r="I559" s="32">
        <v>23.5</v>
      </c>
      <c r="J559" s="32">
        <v>0</v>
      </c>
      <c r="K559" s="32">
        <v>0</v>
      </c>
      <c r="L559" s="32">
        <v>13.5</v>
      </c>
      <c r="M559" s="32">
        <v>0</v>
      </c>
      <c r="N559" s="32">
        <v>0</v>
      </c>
      <c r="O559" s="32" t="s">
        <v>362</v>
      </c>
      <c r="P559" s="32" t="s">
        <v>363</v>
      </c>
      <c r="Q559" s="32" t="s">
        <v>364</v>
      </c>
      <c r="R559" s="32"/>
      <c r="S559" s="32"/>
      <c r="T559" s="32" t="s">
        <v>367</v>
      </c>
      <c r="U559" s="32"/>
      <c r="V559" s="32"/>
      <c r="W559" s="32" t="s">
        <v>374</v>
      </c>
      <c r="X559" s="32"/>
      <c r="Y559" s="32"/>
      <c r="Z559" s="32"/>
      <c r="AA559" s="32"/>
    </row>
    <row r="560" spans="1:27" s="1" customFormat="1" hidden="1">
      <c r="A560" s="41" t="s">
        <v>288</v>
      </c>
      <c r="B560" s="32">
        <v>37</v>
      </c>
      <c r="C560" s="32">
        <v>37</v>
      </c>
      <c r="D560" s="32">
        <v>37</v>
      </c>
      <c r="E560" s="32">
        <v>37</v>
      </c>
      <c r="F560" s="32">
        <v>37</v>
      </c>
      <c r="G560" s="32"/>
      <c r="H560" s="32">
        <v>800</v>
      </c>
      <c r="I560" s="32">
        <v>27</v>
      </c>
      <c r="J560" s="32">
        <v>37</v>
      </c>
      <c r="K560" s="32">
        <v>27</v>
      </c>
      <c r="L560" s="32">
        <v>37</v>
      </c>
      <c r="M560" s="32">
        <v>37</v>
      </c>
      <c r="N560" s="32">
        <v>37</v>
      </c>
      <c r="O560" s="32" t="s">
        <v>362</v>
      </c>
      <c r="P560" s="32" t="s">
        <v>363</v>
      </c>
      <c r="Q560" s="32" t="s">
        <v>364</v>
      </c>
      <c r="R560" s="32" t="s">
        <v>365</v>
      </c>
      <c r="S560" s="32"/>
      <c r="T560" s="32" t="s">
        <v>367</v>
      </c>
      <c r="U560" s="32"/>
      <c r="V560" s="32"/>
      <c r="W560" s="32" t="s">
        <v>373</v>
      </c>
      <c r="X560" s="32">
        <v>27</v>
      </c>
      <c r="Y560" s="32">
        <v>162</v>
      </c>
      <c r="Z560" s="32"/>
      <c r="AA560" s="32"/>
    </row>
    <row r="561" spans="1:27" s="1" customFormat="1" hidden="1">
      <c r="A561" s="41" t="s">
        <v>289</v>
      </c>
      <c r="B561" s="32">
        <v>37</v>
      </c>
      <c r="C561" s="32">
        <v>37</v>
      </c>
      <c r="D561" s="32">
        <v>37</v>
      </c>
      <c r="E561" s="32">
        <v>37</v>
      </c>
      <c r="F561" s="32">
        <v>37</v>
      </c>
      <c r="G561" s="32"/>
      <c r="H561" s="32">
        <v>850</v>
      </c>
      <c r="I561" s="32">
        <v>25</v>
      </c>
      <c r="J561" s="32">
        <v>10</v>
      </c>
      <c r="K561" s="32">
        <v>0</v>
      </c>
      <c r="L561" s="32">
        <v>12</v>
      </c>
      <c r="M561" s="32">
        <v>27</v>
      </c>
      <c r="N561" s="32">
        <v>0</v>
      </c>
      <c r="O561" s="32" t="s">
        <v>362</v>
      </c>
      <c r="P561" s="32" t="s">
        <v>363</v>
      </c>
      <c r="Q561" s="32" t="s">
        <v>364</v>
      </c>
      <c r="R561" s="32" t="s">
        <v>365</v>
      </c>
      <c r="S561" s="32" t="s">
        <v>366</v>
      </c>
      <c r="T561" s="32" t="s">
        <v>367</v>
      </c>
      <c r="U561" s="32" t="s">
        <v>368</v>
      </c>
      <c r="V561" s="32"/>
      <c r="W561" s="32" t="s">
        <v>373</v>
      </c>
      <c r="X561" s="32"/>
      <c r="Y561" s="32"/>
      <c r="Z561" s="32"/>
      <c r="AA561" s="32"/>
    </row>
    <row r="562" spans="1:27" s="1" customFormat="1" hidden="1">
      <c r="A562" s="41" t="s">
        <v>290</v>
      </c>
      <c r="B562" s="32">
        <v>37</v>
      </c>
      <c r="C562" s="32">
        <v>37</v>
      </c>
      <c r="D562" s="32">
        <v>37</v>
      </c>
      <c r="E562" s="32">
        <v>37</v>
      </c>
      <c r="F562" s="32">
        <v>37</v>
      </c>
      <c r="G562" s="32"/>
      <c r="H562" s="32">
        <v>1550</v>
      </c>
      <c r="I562" s="32">
        <v>22</v>
      </c>
      <c r="J562" s="32"/>
      <c r="K562" s="32"/>
      <c r="L562" s="32">
        <v>15</v>
      </c>
      <c r="M562" s="32">
        <v>17</v>
      </c>
      <c r="N562" s="32"/>
      <c r="O562" s="32" t="s">
        <v>362</v>
      </c>
      <c r="P562" s="32" t="s">
        <v>363</v>
      </c>
      <c r="Q562" s="32" t="s">
        <v>364</v>
      </c>
      <c r="R562" s="32" t="s">
        <v>365</v>
      </c>
      <c r="S562" s="32" t="s">
        <v>366</v>
      </c>
      <c r="T562" s="32" t="s">
        <v>367</v>
      </c>
      <c r="U562" s="32" t="s">
        <v>368</v>
      </c>
      <c r="V562" s="32"/>
      <c r="W562" s="32" t="s">
        <v>373</v>
      </c>
      <c r="X562" s="32">
        <v>24</v>
      </c>
      <c r="Y562" s="32" t="s">
        <v>453</v>
      </c>
      <c r="Z562" s="32"/>
      <c r="AA562" s="32"/>
    </row>
    <row r="563" spans="1:27" s="1" customFormat="1" hidden="1">
      <c r="A563" s="41" t="s">
        <v>291</v>
      </c>
      <c r="B563" s="32">
        <v>37</v>
      </c>
      <c r="C563" s="32">
        <v>37</v>
      </c>
      <c r="D563" s="32">
        <v>37</v>
      </c>
      <c r="E563" s="32">
        <v>37</v>
      </c>
      <c r="F563" s="32">
        <v>37</v>
      </c>
      <c r="G563" s="32"/>
      <c r="H563" s="32">
        <v>864</v>
      </c>
      <c r="I563" s="32">
        <v>24</v>
      </c>
      <c r="J563" s="32">
        <v>37</v>
      </c>
      <c r="K563" s="32">
        <v>18</v>
      </c>
      <c r="L563" s="32">
        <v>13</v>
      </c>
      <c r="M563" s="32">
        <v>37</v>
      </c>
      <c r="N563" s="32">
        <v>21</v>
      </c>
      <c r="O563" s="32" t="s">
        <v>362</v>
      </c>
      <c r="P563" s="32"/>
      <c r="Q563" s="32" t="s">
        <v>364</v>
      </c>
      <c r="R563" s="32"/>
      <c r="S563" s="32"/>
      <c r="T563" s="32" t="s">
        <v>367</v>
      </c>
      <c r="U563" s="32"/>
      <c r="V563" s="32"/>
      <c r="W563" s="32" t="s">
        <v>373</v>
      </c>
      <c r="X563" s="32">
        <v>24</v>
      </c>
      <c r="Y563" s="32">
        <v>144</v>
      </c>
      <c r="Z563" s="32"/>
      <c r="AA563" s="32"/>
    </row>
    <row r="564" spans="1:27" s="1" customFormat="1" hidden="1">
      <c r="A564" s="41" t="s">
        <v>292</v>
      </c>
      <c r="B564" s="32">
        <v>37</v>
      </c>
      <c r="C564" s="32">
        <v>37</v>
      </c>
      <c r="D564" s="32">
        <v>37</v>
      </c>
      <c r="E564" s="32">
        <v>37</v>
      </c>
      <c r="F564" s="32">
        <v>37</v>
      </c>
      <c r="G564" s="32"/>
      <c r="H564" s="32">
        <v>1528</v>
      </c>
      <c r="I564" s="32">
        <v>23</v>
      </c>
      <c r="J564" s="32">
        <v>29.16</v>
      </c>
      <c r="K564" s="32">
        <v>21.6</v>
      </c>
      <c r="L564" s="32">
        <v>14</v>
      </c>
      <c r="M564" s="32">
        <v>7.84</v>
      </c>
      <c r="N564" s="32">
        <v>15.4</v>
      </c>
      <c r="O564" s="32" t="s">
        <v>362</v>
      </c>
      <c r="P564" s="32" t="s">
        <v>363</v>
      </c>
      <c r="Q564" s="32" t="s">
        <v>364</v>
      </c>
      <c r="R564" s="32"/>
      <c r="S564" s="32"/>
      <c r="T564" s="32" t="s">
        <v>367</v>
      </c>
      <c r="U564" s="32"/>
      <c r="V564" s="32"/>
      <c r="W564" s="32" t="s">
        <v>373</v>
      </c>
      <c r="X564" s="32">
        <v>29.16</v>
      </c>
      <c r="Y564" s="32">
        <v>174.96</v>
      </c>
      <c r="Z564" s="32"/>
      <c r="AA564" s="32"/>
    </row>
    <row r="565" spans="1:27" s="1" customFormat="1" hidden="1">
      <c r="A565" s="41" t="s">
        <v>293</v>
      </c>
      <c r="B565" s="32" t="s">
        <v>93</v>
      </c>
      <c r="C565" s="32" t="s">
        <v>93</v>
      </c>
      <c r="D565" s="32" t="s">
        <v>93</v>
      </c>
      <c r="E565" s="32" t="s">
        <v>93</v>
      </c>
      <c r="F565" s="32" t="s">
        <v>93</v>
      </c>
      <c r="G565" s="32" t="s">
        <v>372</v>
      </c>
      <c r="Z565" s="32"/>
      <c r="AA565" s="32"/>
    </row>
    <row r="566" spans="1:27" s="1" customFormat="1" hidden="1">
      <c r="A566" s="41" t="s">
        <v>294</v>
      </c>
      <c r="B566" s="32">
        <v>37</v>
      </c>
      <c r="C566" s="32">
        <v>37</v>
      </c>
      <c r="D566" s="32">
        <v>37</v>
      </c>
      <c r="E566" s="32">
        <v>37</v>
      </c>
      <c r="F566" s="32">
        <v>37</v>
      </c>
      <c r="G566" s="32"/>
      <c r="H566" s="32">
        <v>1924</v>
      </c>
      <c r="I566" s="32">
        <v>24</v>
      </c>
      <c r="J566" s="32">
        <v>10</v>
      </c>
      <c r="K566" s="32">
        <v>6</v>
      </c>
      <c r="L566" s="32">
        <v>13</v>
      </c>
      <c r="M566" s="32">
        <v>29</v>
      </c>
      <c r="N566" s="32">
        <v>31</v>
      </c>
      <c r="O566" s="32" t="s">
        <v>362</v>
      </c>
      <c r="P566" s="32" t="s">
        <v>363</v>
      </c>
      <c r="Q566" s="32" t="s">
        <v>364</v>
      </c>
      <c r="R566" s="32"/>
      <c r="S566" s="32" t="s">
        <v>366</v>
      </c>
      <c r="T566" s="32" t="s">
        <v>367</v>
      </c>
      <c r="U566" s="32" t="s">
        <v>368</v>
      </c>
      <c r="V566" s="32" t="s">
        <v>454</v>
      </c>
      <c r="W566" s="32" t="s">
        <v>373</v>
      </c>
      <c r="X566" s="32">
        <v>0</v>
      </c>
      <c r="Y566" s="32">
        <v>0</v>
      </c>
      <c r="Z566" s="32"/>
      <c r="AA566" s="32"/>
    </row>
    <row r="567" spans="1:27" s="1" customFormat="1" hidden="1">
      <c r="A567" s="41" t="s">
        <v>295</v>
      </c>
      <c r="B567" s="32">
        <v>37</v>
      </c>
      <c r="C567" s="32">
        <v>37</v>
      </c>
      <c r="D567" s="32">
        <v>37</v>
      </c>
      <c r="E567" s="32">
        <v>37</v>
      </c>
      <c r="F567" s="32">
        <v>37</v>
      </c>
      <c r="G567" s="32"/>
      <c r="H567" s="32">
        <v>1929.29</v>
      </c>
      <c r="I567" s="32">
        <v>23</v>
      </c>
      <c r="J567" s="32">
        <v>23</v>
      </c>
      <c r="K567" s="32">
        <v>23</v>
      </c>
      <c r="L567" s="32">
        <v>14</v>
      </c>
      <c r="M567" s="32">
        <v>14</v>
      </c>
      <c r="N567" s="32">
        <v>14</v>
      </c>
      <c r="O567" s="32" t="s">
        <v>362</v>
      </c>
      <c r="P567" s="32"/>
      <c r="Q567" s="32" t="s">
        <v>364</v>
      </c>
      <c r="R567" s="32" t="s">
        <v>365</v>
      </c>
      <c r="S567" s="32"/>
      <c r="T567" s="32" t="s">
        <v>367</v>
      </c>
      <c r="U567" s="32"/>
      <c r="V567" s="32"/>
      <c r="W567" s="32" t="s">
        <v>373</v>
      </c>
      <c r="X567" s="32">
        <v>23</v>
      </c>
      <c r="Y567" s="32">
        <v>138</v>
      </c>
      <c r="Z567" s="32"/>
      <c r="AA567" s="32"/>
    </row>
    <row r="568" spans="1:27" s="1" customFormat="1" hidden="1">
      <c r="A568" s="41" t="s">
        <v>296</v>
      </c>
      <c r="B568" s="32">
        <v>37</v>
      </c>
      <c r="C568" s="32"/>
      <c r="D568" s="32">
        <v>37</v>
      </c>
      <c r="E568" s="32">
        <v>37</v>
      </c>
      <c r="F568" s="32">
        <v>37</v>
      </c>
      <c r="G568" s="32"/>
      <c r="H568" s="32">
        <v>1628</v>
      </c>
      <c r="I568" s="32">
        <v>820</v>
      </c>
      <c r="J568" s="32"/>
      <c r="K568" s="32"/>
      <c r="L568" s="32">
        <v>14</v>
      </c>
      <c r="M568" s="32">
        <v>37</v>
      </c>
      <c r="N568" s="32">
        <v>37</v>
      </c>
      <c r="O568" s="32" t="s">
        <v>362</v>
      </c>
      <c r="P568" s="32"/>
      <c r="Q568" s="32" t="s">
        <v>364</v>
      </c>
      <c r="R568" s="32"/>
      <c r="S568" s="32"/>
      <c r="T568" s="32" t="s">
        <v>367</v>
      </c>
      <c r="U568" s="32" t="s">
        <v>368</v>
      </c>
      <c r="V568" s="32"/>
      <c r="W568" s="32" t="s">
        <v>374</v>
      </c>
      <c r="X568" s="32"/>
      <c r="Y568" s="32"/>
      <c r="Z568" s="32"/>
      <c r="AA568" s="32"/>
    </row>
    <row r="569" spans="1:27" s="1" customFormat="1" hidden="1">
      <c r="A569" s="41" t="s">
        <v>297</v>
      </c>
      <c r="B569" s="32">
        <v>37</v>
      </c>
      <c r="C569" s="32">
        <v>37</v>
      </c>
      <c r="D569" s="32">
        <v>37</v>
      </c>
      <c r="E569" s="32">
        <v>37</v>
      </c>
      <c r="F569" s="32">
        <v>37</v>
      </c>
      <c r="G569" s="32"/>
      <c r="H569" s="32">
        <v>1924</v>
      </c>
      <c r="I569" s="32">
        <v>26</v>
      </c>
      <c r="J569" s="32">
        <v>30</v>
      </c>
      <c r="K569" s="32"/>
      <c r="L569" s="32">
        <v>12</v>
      </c>
      <c r="M569" s="32">
        <v>7</v>
      </c>
      <c r="N569" s="32"/>
      <c r="O569" s="32" t="s">
        <v>362</v>
      </c>
      <c r="P569" s="32"/>
      <c r="Q569" s="32" t="s">
        <v>364</v>
      </c>
      <c r="R569" s="32"/>
      <c r="S569" s="32"/>
      <c r="T569" s="32"/>
      <c r="U569" s="32" t="s">
        <v>368</v>
      </c>
      <c r="V569" s="32"/>
      <c r="W569" s="32" t="s">
        <v>374</v>
      </c>
      <c r="X569" s="32"/>
      <c r="Y569" s="32"/>
      <c r="Z569" s="32"/>
      <c r="AA569" s="32"/>
    </row>
    <row r="570" spans="1:27" s="1" customFormat="1" hidden="1">
      <c r="A570" s="41" t="s">
        <v>298</v>
      </c>
      <c r="B570" s="32">
        <v>35</v>
      </c>
      <c r="C570" s="32">
        <v>35</v>
      </c>
      <c r="D570" s="32">
        <v>35</v>
      </c>
      <c r="E570" s="32" t="s">
        <v>420</v>
      </c>
      <c r="F570" s="32">
        <v>35</v>
      </c>
      <c r="G570" s="32"/>
      <c r="H570" s="32">
        <v>1435</v>
      </c>
      <c r="I570" s="32">
        <v>23</v>
      </c>
      <c r="J570" s="32">
        <v>16</v>
      </c>
      <c r="K570" s="32" t="s">
        <v>388</v>
      </c>
      <c r="L570" s="32"/>
      <c r="M570" s="32"/>
      <c r="N570" s="32"/>
      <c r="O570" s="32" t="s">
        <v>362</v>
      </c>
      <c r="P570" s="32"/>
      <c r="Q570" s="32" t="s">
        <v>364</v>
      </c>
      <c r="R570" s="32" t="s">
        <v>365</v>
      </c>
      <c r="S570" s="32" t="s">
        <v>366</v>
      </c>
      <c r="T570" s="32" t="s">
        <v>367</v>
      </c>
      <c r="U570" s="32" t="s">
        <v>368</v>
      </c>
      <c r="V570" s="32"/>
      <c r="W570" s="32" t="s">
        <v>373</v>
      </c>
      <c r="X570" s="32">
        <v>23</v>
      </c>
      <c r="Y570" s="32"/>
      <c r="Z570" s="32"/>
      <c r="AA570" s="32"/>
    </row>
    <row r="571" spans="1:27" s="1" customFormat="1" hidden="1">
      <c r="A571" s="41" t="s">
        <v>299</v>
      </c>
      <c r="B571" s="32">
        <v>37</v>
      </c>
      <c r="C571" s="32">
        <v>37</v>
      </c>
      <c r="D571" s="32">
        <v>37</v>
      </c>
      <c r="E571" s="32">
        <v>37</v>
      </c>
      <c r="F571" s="32">
        <v>37</v>
      </c>
      <c r="G571" s="32"/>
      <c r="H571" s="32">
        <v>828</v>
      </c>
      <c r="I571" s="32">
        <v>23</v>
      </c>
      <c r="J571" s="32">
        <v>0</v>
      </c>
      <c r="K571" s="32">
        <v>20</v>
      </c>
      <c r="L571" s="32">
        <v>14</v>
      </c>
      <c r="M571" s="32">
        <v>0</v>
      </c>
      <c r="N571" s="32">
        <v>17</v>
      </c>
      <c r="O571" s="32" t="s">
        <v>362</v>
      </c>
      <c r="P571" s="32" t="s">
        <v>363</v>
      </c>
      <c r="Q571" s="32" t="s">
        <v>364</v>
      </c>
      <c r="R571" s="32"/>
      <c r="S571" s="32" t="s">
        <v>366</v>
      </c>
      <c r="T571" s="32" t="s">
        <v>367</v>
      </c>
      <c r="U571" s="32" t="s">
        <v>368</v>
      </c>
      <c r="V571" s="32"/>
      <c r="W571" s="32" t="s">
        <v>373</v>
      </c>
      <c r="X571" s="32">
        <v>28</v>
      </c>
      <c r="Y571" s="32"/>
      <c r="Z571" s="32"/>
      <c r="AA571" s="32"/>
    </row>
    <row r="572" spans="1:27" s="1" customFormat="1" hidden="1">
      <c r="A572" s="41" t="s">
        <v>300</v>
      </c>
      <c r="B572" s="32">
        <v>37</v>
      </c>
      <c r="C572" s="32">
        <v>37</v>
      </c>
      <c r="D572" s="32">
        <v>37</v>
      </c>
      <c r="E572" s="32">
        <v>37</v>
      </c>
      <c r="F572" s="32">
        <v>37</v>
      </c>
      <c r="G572" s="32"/>
      <c r="H572" s="32">
        <v>1554</v>
      </c>
      <c r="I572" s="32">
        <v>23</v>
      </c>
      <c r="J572" s="32">
        <v>30</v>
      </c>
      <c r="K572" s="32">
        <v>23</v>
      </c>
      <c r="L572" s="32">
        <v>14</v>
      </c>
      <c r="M572" s="32">
        <v>7</v>
      </c>
      <c r="N572" s="32">
        <v>14</v>
      </c>
      <c r="O572" s="32" t="s">
        <v>362</v>
      </c>
      <c r="P572" s="32"/>
      <c r="Q572" s="32" t="s">
        <v>364</v>
      </c>
      <c r="R572" s="32"/>
      <c r="S572" s="32" t="s">
        <v>366</v>
      </c>
      <c r="T572" s="32" t="s">
        <v>367</v>
      </c>
      <c r="U572" s="32"/>
      <c r="V572" s="32"/>
      <c r="W572" s="32" t="s">
        <v>374</v>
      </c>
      <c r="X572" s="32"/>
      <c r="Y572" s="32"/>
      <c r="Z572" s="32"/>
      <c r="AA572" s="32"/>
    </row>
    <row r="573" spans="1:27" s="1" customFormat="1" hidden="1">
      <c r="A573" s="41" t="s">
        <v>301</v>
      </c>
      <c r="B573" s="32">
        <v>37</v>
      </c>
      <c r="C573" s="32">
        <v>37</v>
      </c>
      <c r="D573" s="32">
        <v>37</v>
      </c>
      <c r="E573" s="32">
        <v>37</v>
      </c>
      <c r="F573" s="32">
        <v>37</v>
      </c>
      <c r="G573" s="32"/>
      <c r="H573" s="32">
        <v>1583.6</v>
      </c>
      <c r="I573" s="32">
        <v>24</v>
      </c>
      <c r="J573" s="32">
        <v>0</v>
      </c>
      <c r="K573" s="32">
        <v>21</v>
      </c>
      <c r="L573" s="32">
        <v>13</v>
      </c>
      <c r="M573" s="32">
        <v>37</v>
      </c>
      <c r="N573" s="32">
        <v>16</v>
      </c>
      <c r="O573" s="32" t="s">
        <v>362</v>
      </c>
      <c r="P573" s="32" t="s">
        <v>363</v>
      </c>
      <c r="Q573" s="32" t="s">
        <v>364</v>
      </c>
      <c r="R573" s="32" t="s">
        <v>365</v>
      </c>
      <c r="S573" s="32" t="s">
        <v>366</v>
      </c>
      <c r="T573" s="32" t="s">
        <v>367</v>
      </c>
      <c r="U573" s="32"/>
      <c r="V573" s="32"/>
      <c r="W573" s="32" t="s">
        <v>373</v>
      </c>
      <c r="X573" s="32">
        <v>24</v>
      </c>
      <c r="Y573" s="32">
        <v>144</v>
      </c>
      <c r="Z573" s="32"/>
      <c r="AA573" s="32"/>
    </row>
    <row r="574" spans="1:27" s="1" customFormat="1" hidden="1">
      <c r="A574" s="41" t="s">
        <v>302</v>
      </c>
      <c r="B574" s="32">
        <v>37</v>
      </c>
      <c r="C574" s="32">
        <v>35</v>
      </c>
      <c r="D574" s="32">
        <v>35</v>
      </c>
      <c r="E574" s="32">
        <v>37</v>
      </c>
      <c r="F574" s="32">
        <v>37</v>
      </c>
      <c r="G574" s="32"/>
      <c r="H574" s="32">
        <v>867</v>
      </c>
      <c r="I574" s="32">
        <v>25.5</v>
      </c>
      <c r="J574" s="32">
        <v>18.5</v>
      </c>
      <c r="K574" s="32">
        <v>24</v>
      </c>
      <c r="L574" s="32">
        <v>9.5</v>
      </c>
      <c r="M574" s="32">
        <v>18.5</v>
      </c>
      <c r="N574" s="32">
        <v>14.5</v>
      </c>
      <c r="O574" s="32" t="s">
        <v>362</v>
      </c>
      <c r="P574" s="32" t="s">
        <v>363</v>
      </c>
      <c r="Q574" s="32" t="s">
        <v>364</v>
      </c>
      <c r="R574" s="32"/>
      <c r="S574" s="32"/>
      <c r="T574" s="32" t="s">
        <v>367</v>
      </c>
      <c r="U574" s="32" t="s">
        <v>368</v>
      </c>
      <c r="V574" s="32"/>
      <c r="W574" s="32" t="s">
        <v>373</v>
      </c>
      <c r="X574" s="32">
        <v>28</v>
      </c>
      <c r="Y574" s="32">
        <v>168</v>
      </c>
      <c r="Z574" s="32"/>
      <c r="AA574" s="32"/>
    </row>
    <row r="575" spans="1:27" s="1" customFormat="1" hidden="1">
      <c r="A575" s="41" t="s">
        <v>303</v>
      </c>
      <c r="B575" s="32">
        <v>37</v>
      </c>
      <c r="C575" s="32">
        <v>37</v>
      </c>
      <c r="D575" s="32">
        <v>37</v>
      </c>
      <c r="E575" s="32">
        <v>37</v>
      </c>
      <c r="F575" s="32">
        <v>37</v>
      </c>
      <c r="G575" s="32"/>
      <c r="H575" s="32">
        <v>1924</v>
      </c>
      <c r="I575" s="32">
        <v>28</v>
      </c>
      <c r="J575" s="32">
        <v>30</v>
      </c>
      <c r="K575" s="32">
        <v>21</v>
      </c>
      <c r="L575" s="32">
        <v>16</v>
      </c>
      <c r="M575" s="32">
        <v>16</v>
      </c>
      <c r="N575" s="32">
        <v>16.5</v>
      </c>
      <c r="O575" s="32" t="s">
        <v>362</v>
      </c>
      <c r="P575" s="32"/>
      <c r="Q575" s="32" t="s">
        <v>364</v>
      </c>
      <c r="R575" s="32" t="s">
        <v>365</v>
      </c>
      <c r="S575" s="32" t="s">
        <v>366</v>
      </c>
      <c r="T575" s="32" t="s">
        <v>367</v>
      </c>
      <c r="U575" s="32" t="s">
        <v>368</v>
      </c>
      <c r="V575" s="32"/>
      <c r="W575" s="32" t="s">
        <v>374</v>
      </c>
      <c r="X575" s="32"/>
      <c r="Y575" s="32"/>
      <c r="Z575" s="32"/>
      <c r="AA575" s="32"/>
    </row>
    <row r="576" spans="1:27" s="1" customFormat="1" hidden="1">
      <c r="A576" s="41" t="s">
        <v>304</v>
      </c>
      <c r="B576" s="32">
        <v>36</v>
      </c>
      <c r="C576" s="32">
        <v>36</v>
      </c>
      <c r="D576" s="32">
        <v>36</v>
      </c>
      <c r="E576" s="32">
        <v>36</v>
      </c>
      <c r="F576" s="32">
        <v>36</v>
      </c>
      <c r="G576" s="32"/>
      <c r="H576" s="32">
        <v>820</v>
      </c>
      <c r="I576" s="32">
        <v>24</v>
      </c>
      <c r="J576" s="32">
        <v>30</v>
      </c>
      <c r="K576" s="32">
        <v>18</v>
      </c>
      <c r="L576" s="32">
        <v>12</v>
      </c>
      <c r="M576" s="32">
        <v>6</v>
      </c>
      <c r="N576" s="32">
        <v>18</v>
      </c>
      <c r="O576" s="32" t="s">
        <v>362</v>
      </c>
      <c r="P576" s="32" t="s">
        <v>363</v>
      </c>
      <c r="Q576" s="32" t="s">
        <v>364</v>
      </c>
      <c r="R576" s="32" t="s">
        <v>365</v>
      </c>
      <c r="S576" s="32" t="s">
        <v>366</v>
      </c>
      <c r="T576" s="32" t="s">
        <v>367</v>
      </c>
      <c r="U576" s="32"/>
      <c r="V576" s="32"/>
      <c r="W576" s="32" t="s">
        <v>373</v>
      </c>
      <c r="X576" s="32"/>
      <c r="Y576" s="32"/>
      <c r="Z576" s="32"/>
      <c r="AA576" s="32"/>
    </row>
    <row r="577" spans="1:27" s="1" customFormat="1" hidden="1">
      <c r="A577" s="41" t="s">
        <v>305</v>
      </c>
      <c r="B577" s="32">
        <v>37</v>
      </c>
      <c r="C577" s="32">
        <v>37</v>
      </c>
      <c r="D577" s="32">
        <v>37</v>
      </c>
      <c r="E577" s="32">
        <v>37</v>
      </c>
      <c r="F577" s="32">
        <v>37</v>
      </c>
      <c r="G577" s="32"/>
      <c r="H577" s="32">
        <v>1606</v>
      </c>
      <c r="I577" s="32">
        <v>24</v>
      </c>
      <c r="J577" s="32"/>
      <c r="K577" s="32">
        <v>24</v>
      </c>
      <c r="L577" s="32">
        <v>13</v>
      </c>
      <c r="M577" s="32"/>
      <c r="N577" s="32">
        <v>13</v>
      </c>
      <c r="O577" s="32" t="s">
        <v>362</v>
      </c>
      <c r="P577" s="32"/>
      <c r="Q577" s="32" t="s">
        <v>364</v>
      </c>
      <c r="R577" s="32"/>
      <c r="S577" s="32" t="s">
        <v>366</v>
      </c>
      <c r="T577" s="32" t="s">
        <v>367</v>
      </c>
      <c r="U577" s="32"/>
      <c r="V577" s="32"/>
      <c r="W577" s="32" t="s">
        <v>374</v>
      </c>
      <c r="X577" s="32"/>
      <c r="Y577" s="32"/>
      <c r="Z577" s="32"/>
      <c r="AA577" s="32"/>
    </row>
    <row r="578" spans="1:27" s="1" customFormat="1" hidden="1">
      <c r="A578" s="41" t="s">
        <v>306</v>
      </c>
      <c r="B578" s="32">
        <v>36</v>
      </c>
      <c r="C578" s="32">
        <v>36</v>
      </c>
      <c r="D578" s="32">
        <v>36</v>
      </c>
      <c r="E578" s="32">
        <v>36</v>
      </c>
      <c r="F578" s="32">
        <v>36</v>
      </c>
      <c r="G578" s="32"/>
      <c r="H578" s="32"/>
      <c r="I578" s="32">
        <v>24</v>
      </c>
      <c r="J578" s="32">
        <v>24</v>
      </c>
      <c r="K578" s="32">
        <v>24</v>
      </c>
      <c r="L578" s="32">
        <v>36</v>
      </c>
      <c r="M578" s="32">
        <v>36</v>
      </c>
      <c r="N578" s="32">
        <v>36</v>
      </c>
      <c r="O578" s="32" t="s">
        <v>362</v>
      </c>
      <c r="P578" s="32" t="s">
        <v>363</v>
      </c>
      <c r="Q578" s="32" t="s">
        <v>364</v>
      </c>
      <c r="R578" s="32"/>
      <c r="S578" s="32" t="s">
        <v>366</v>
      </c>
      <c r="T578" s="32" t="s">
        <v>367</v>
      </c>
      <c r="U578" s="32" t="s">
        <v>368</v>
      </c>
      <c r="V578" s="32"/>
      <c r="W578" s="32" t="s">
        <v>373</v>
      </c>
      <c r="X578" s="32">
        <v>24</v>
      </c>
      <c r="Y578" s="32">
        <v>132</v>
      </c>
      <c r="Z578" s="32"/>
      <c r="AA578" s="32"/>
    </row>
    <row r="579" spans="1:27" s="1" customFormat="1" hidden="1">
      <c r="A579" s="41" t="s">
        <v>307</v>
      </c>
      <c r="B579" s="32">
        <v>37</v>
      </c>
      <c r="C579" s="32">
        <v>37</v>
      </c>
      <c r="D579" s="32">
        <v>37</v>
      </c>
      <c r="E579" s="32">
        <v>37</v>
      </c>
      <c r="F579" s="32">
        <v>37</v>
      </c>
      <c r="G579" s="32"/>
      <c r="H579" s="32">
        <v>900</v>
      </c>
      <c r="I579" s="32">
        <v>22.5</v>
      </c>
      <c r="J579" s="32"/>
      <c r="K579" s="32">
        <v>8</v>
      </c>
      <c r="L579" s="32">
        <v>14.5</v>
      </c>
      <c r="M579" s="32"/>
      <c r="N579" s="32">
        <v>31</v>
      </c>
      <c r="O579" s="32" t="s">
        <v>362</v>
      </c>
      <c r="P579" s="32" t="s">
        <v>363</v>
      </c>
      <c r="Q579" s="32" t="s">
        <v>364</v>
      </c>
      <c r="R579" s="32"/>
      <c r="S579" s="32" t="s">
        <v>366</v>
      </c>
      <c r="T579" s="32" t="s">
        <v>367</v>
      </c>
      <c r="U579" s="32" t="s">
        <v>368</v>
      </c>
      <c r="V579" s="32"/>
      <c r="W579" s="32" t="s">
        <v>374</v>
      </c>
      <c r="X579" s="32"/>
      <c r="Y579" s="32"/>
      <c r="Z579" s="32"/>
      <c r="AA579" s="32"/>
    </row>
    <row r="580" spans="1:27" s="1" customFormat="1" hidden="1">
      <c r="A580" s="41" t="s">
        <v>308</v>
      </c>
      <c r="B580" s="32">
        <v>37</v>
      </c>
      <c r="C580" s="32">
        <v>37</v>
      </c>
      <c r="D580" s="32">
        <v>37</v>
      </c>
      <c r="E580" s="32">
        <v>37</v>
      </c>
      <c r="F580" s="32">
        <v>37</v>
      </c>
      <c r="G580" s="32"/>
      <c r="H580" s="32">
        <v>864</v>
      </c>
      <c r="I580" s="32">
        <v>24</v>
      </c>
      <c r="J580" s="32">
        <v>18.5</v>
      </c>
      <c r="K580" s="32">
        <v>16.8</v>
      </c>
      <c r="L580" s="32">
        <v>13</v>
      </c>
      <c r="M580" s="32">
        <v>18.5</v>
      </c>
      <c r="N580" s="32">
        <v>20.2</v>
      </c>
      <c r="O580" s="32" t="s">
        <v>362</v>
      </c>
      <c r="P580" s="32" t="s">
        <v>363</v>
      </c>
      <c r="Q580" s="32" t="s">
        <v>364</v>
      </c>
      <c r="R580" s="32" t="s">
        <v>376</v>
      </c>
      <c r="S580" s="32" t="s">
        <v>366</v>
      </c>
      <c r="T580" s="32" t="s">
        <v>366</v>
      </c>
      <c r="U580" s="32"/>
      <c r="V580" s="32"/>
      <c r="W580" s="32" t="s">
        <v>373</v>
      </c>
      <c r="X580" s="32">
        <v>27</v>
      </c>
      <c r="Y580" s="32">
        <v>162</v>
      </c>
      <c r="Z580" s="32"/>
      <c r="AA580" s="32"/>
    </row>
    <row r="581" spans="1:27" s="1" customFormat="1" hidden="1">
      <c r="A581" s="41" t="s">
        <v>309</v>
      </c>
      <c r="B581" s="32">
        <v>37</v>
      </c>
      <c r="C581" s="32">
        <v>37</v>
      </c>
      <c r="D581" s="32">
        <v>37</v>
      </c>
      <c r="E581" s="32">
        <v>37</v>
      </c>
      <c r="F581" s="32">
        <v>37</v>
      </c>
      <c r="G581" s="32"/>
      <c r="H581" s="32">
        <v>864</v>
      </c>
      <c r="I581" s="32">
        <v>24</v>
      </c>
      <c r="J581" s="32">
        <v>37</v>
      </c>
      <c r="K581" s="32">
        <v>24</v>
      </c>
      <c r="L581" s="32">
        <v>13</v>
      </c>
      <c r="M581" s="32">
        <v>0</v>
      </c>
      <c r="N581" s="32">
        <v>13</v>
      </c>
      <c r="O581" s="32"/>
      <c r="P581" s="32"/>
      <c r="Q581" s="32"/>
      <c r="R581" s="32"/>
      <c r="S581" s="32"/>
      <c r="T581" s="32"/>
      <c r="U581" s="32"/>
      <c r="V581" s="32"/>
      <c r="W581" s="32" t="s">
        <v>373</v>
      </c>
      <c r="X581" s="32">
        <v>24</v>
      </c>
      <c r="Y581" s="32">
        <v>144</v>
      </c>
      <c r="Z581" s="32"/>
      <c r="AA581" s="32"/>
    </row>
    <row r="582" spans="1:27" s="1" customFormat="1" hidden="1">
      <c r="A582" s="41" t="s">
        <v>310</v>
      </c>
      <c r="B582" s="32">
        <v>37</v>
      </c>
      <c r="C582" s="32">
        <v>37</v>
      </c>
      <c r="D582" s="32">
        <v>37</v>
      </c>
      <c r="E582" s="32">
        <v>37</v>
      </c>
      <c r="F582" s="32">
        <v>37</v>
      </c>
      <c r="G582" s="32"/>
      <c r="H582" s="32">
        <v>864</v>
      </c>
      <c r="I582" s="32">
        <v>24</v>
      </c>
      <c r="J582" s="32">
        <v>24</v>
      </c>
      <c r="K582" s="32">
        <v>24</v>
      </c>
      <c r="L582" s="32">
        <v>13</v>
      </c>
      <c r="M582" s="32">
        <v>13</v>
      </c>
      <c r="N582" s="32">
        <v>13</v>
      </c>
      <c r="O582" s="32" t="s">
        <v>362</v>
      </c>
      <c r="P582" s="32" t="s">
        <v>363</v>
      </c>
      <c r="Q582" s="32" t="s">
        <v>364</v>
      </c>
      <c r="R582" s="32" t="s">
        <v>376</v>
      </c>
      <c r="S582" s="32" t="s">
        <v>366</v>
      </c>
      <c r="T582" s="32" t="s">
        <v>366</v>
      </c>
      <c r="U582" s="32"/>
      <c r="V582" s="32"/>
      <c r="W582" s="32" t="s">
        <v>374</v>
      </c>
      <c r="X582" s="32"/>
      <c r="Y582" s="32"/>
      <c r="Z582" s="32"/>
      <c r="AA582" s="32"/>
    </row>
    <row r="583" spans="1:27" s="1" customFormat="1" hidden="1">
      <c r="A583" s="41" t="s">
        <v>311</v>
      </c>
      <c r="B583" s="32">
        <v>37</v>
      </c>
      <c r="C583" s="32">
        <v>37</v>
      </c>
      <c r="D583" s="32">
        <v>37</v>
      </c>
      <c r="E583" s="32">
        <v>37</v>
      </c>
      <c r="F583" s="32">
        <v>37</v>
      </c>
      <c r="G583" s="32"/>
      <c r="H583" s="32">
        <v>850</v>
      </c>
      <c r="I583" s="32">
        <v>25</v>
      </c>
      <c r="J583" s="32"/>
      <c r="K583" s="32"/>
      <c r="L583" s="32">
        <v>12</v>
      </c>
      <c r="M583" s="32"/>
      <c r="N583" s="32"/>
      <c r="O583" s="32" t="s">
        <v>362</v>
      </c>
      <c r="P583" s="32" t="s">
        <v>363</v>
      </c>
      <c r="Q583" s="32" t="s">
        <v>364</v>
      </c>
      <c r="R583" s="32"/>
      <c r="S583" s="32" t="s">
        <v>366</v>
      </c>
      <c r="T583" s="32" t="s">
        <v>367</v>
      </c>
      <c r="U583" s="32" t="s">
        <v>368</v>
      </c>
      <c r="V583" s="32"/>
      <c r="W583" s="32" t="s">
        <v>374</v>
      </c>
      <c r="X583" s="32"/>
      <c r="Y583" s="32"/>
      <c r="Z583" s="32"/>
      <c r="AA583" s="32"/>
    </row>
    <row r="584" spans="1:27" s="1" customFormat="1" hidden="1">
      <c r="A584" s="41" t="s">
        <v>312</v>
      </c>
      <c r="B584" s="32">
        <v>37</v>
      </c>
      <c r="C584" s="32" t="s">
        <v>455</v>
      </c>
      <c r="D584" s="32">
        <v>34</v>
      </c>
      <c r="E584" s="32">
        <v>34</v>
      </c>
      <c r="F584" s="32">
        <v>37</v>
      </c>
      <c r="G584" s="32"/>
      <c r="H584" s="32">
        <v>1346.4</v>
      </c>
      <c r="I584" s="32">
        <v>25</v>
      </c>
      <c r="J584" s="32">
        <v>25</v>
      </c>
      <c r="K584" s="32">
        <v>25</v>
      </c>
      <c r="L584" s="32">
        <v>11</v>
      </c>
      <c r="M584" s="32">
        <v>11</v>
      </c>
      <c r="N584" s="32">
        <v>11</v>
      </c>
      <c r="O584" s="32" t="s">
        <v>362</v>
      </c>
      <c r="P584" s="32" t="s">
        <v>363</v>
      </c>
      <c r="Q584" s="32" t="s">
        <v>364</v>
      </c>
      <c r="R584" s="32" t="s">
        <v>365</v>
      </c>
      <c r="S584" s="32"/>
      <c r="T584" s="32" t="s">
        <v>367</v>
      </c>
      <c r="U584" s="32"/>
      <c r="V584" s="32"/>
      <c r="W584" s="32" t="s">
        <v>373</v>
      </c>
      <c r="X584" s="32"/>
      <c r="Y584" s="32"/>
      <c r="Z584" s="32"/>
      <c r="AA584" s="32"/>
    </row>
    <row r="585" spans="1:27" s="1" customFormat="1" hidden="1">
      <c r="A585" s="41" t="s">
        <v>313</v>
      </c>
      <c r="B585" s="32" t="s">
        <v>424</v>
      </c>
      <c r="C585" s="32">
        <v>35</v>
      </c>
      <c r="D585" s="32">
        <v>35</v>
      </c>
      <c r="E585" s="32" t="s">
        <v>424</v>
      </c>
      <c r="F585" s="32">
        <v>37</v>
      </c>
      <c r="G585" s="32"/>
      <c r="H585" s="32">
        <v>1825</v>
      </c>
      <c r="I585" s="32">
        <v>26</v>
      </c>
      <c r="J585" s="32">
        <v>35</v>
      </c>
      <c r="K585" s="32">
        <v>19</v>
      </c>
      <c r="L585" s="32">
        <v>12</v>
      </c>
      <c r="M585" s="32"/>
      <c r="N585" s="32">
        <v>16</v>
      </c>
      <c r="O585" s="32" t="s">
        <v>362</v>
      </c>
      <c r="P585" s="32"/>
      <c r="Q585" s="32" t="s">
        <v>364</v>
      </c>
      <c r="R585" s="32"/>
      <c r="S585" s="32" t="s">
        <v>366</v>
      </c>
      <c r="T585" s="32" t="s">
        <v>367</v>
      </c>
      <c r="U585" s="32"/>
      <c r="V585" s="32"/>
      <c r="W585" s="32" t="s">
        <v>373</v>
      </c>
      <c r="X585" s="32">
        <v>26</v>
      </c>
      <c r="Y585" s="32">
        <v>150</v>
      </c>
    </row>
    <row r="586" spans="1:27" s="1" customFormat="1" hidden="1">
      <c r="A586" s="41" t="s">
        <v>314</v>
      </c>
      <c r="B586" s="32">
        <v>37</v>
      </c>
      <c r="C586" s="32">
        <v>37</v>
      </c>
      <c r="D586" s="32">
        <v>37</v>
      </c>
      <c r="E586" s="32">
        <v>37</v>
      </c>
      <c r="F586" s="32">
        <v>37</v>
      </c>
      <c r="G586" s="32"/>
      <c r="H586" s="32">
        <v>840</v>
      </c>
      <c r="I586" s="32">
        <v>31.11</v>
      </c>
      <c r="J586" s="32">
        <v>19</v>
      </c>
      <c r="K586" s="32">
        <v>23.33</v>
      </c>
      <c r="L586" s="32">
        <v>5.89</v>
      </c>
      <c r="M586" s="32">
        <v>18</v>
      </c>
      <c r="N586" s="32">
        <v>13.67</v>
      </c>
      <c r="O586" s="32" t="s">
        <v>362</v>
      </c>
      <c r="P586" s="32" t="s">
        <v>363</v>
      </c>
      <c r="Q586" s="32" t="s">
        <v>364</v>
      </c>
      <c r="R586" s="32" t="s">
        <v>376</v>
      </c>
      <c r="S586" s="32" t="s">
        <v>366</v>
      </c>
      <c r="T586" s="32" t="s">
        <v>366</v>
      </c>
      <c r="U586" s="32"/>
      <c r="V586" s="32"/>
      <c r="W586" s="32" t="s">
        <v>373</v>
      </c>
      <c r="X586" s="32">
        <v>28</v>
      </c>
      <c r="Y586" s="32">
        <v>168</v>
      </c>
    </row>
    <row r="587" spans="1:27" s="1" customFormat="1" hidden="1">
      <c r="A587" s="41" t="s">
        <v>315</v>
      </c>
      <c r="B587" s="32">
        <v>37</v>
      </c>
      <c r="C587" s="32">
        <v>37</v>
      </c>
      <c r="D587" s="32">
        <v>37</v>
      </c>
      <c r="E587" s="32">
        <v>37</v>
      </c>
      <c r="F587" s="32">
        <v>37</v>
      </c>
      <c r="G587" s="32"/>
      <c r="H587" s="32">
        <v>1502</v>
      </c>
      <c r="I587" s="32">
        <v>26</v>
      </c>
      <c r="J587" s="32">
        <v>12</v>
      </c>
      <c r="K587" s="32">
        <v>19</v>
      </c>
      <c r="L587" s="32">
        <v>13</v>
      </c>
      <c r="M587" s="32">
        <v>37</v>
      </c>
      <c r="N587" s="32">
        <v>18</v>
      </c>
      <c r="O587" s="32" t="s">
        <v>362</v>
      </c>
      <c r="P587" s="32" t="s">
        <v>363</v>
      </c>
      <c r="Q587" s="32" t="s">
        <v>364</v>
      </c>
      <c r="R587" s="32" t="s">
        <v>365</v>
      </c>
      <c r="S587" s="32"/>
      <c r="T587" s="32" t="s">
        <v>367</v>
      </c>
      <c r="U587" s="32" t="s">
        <v>368</v>
      </c>
      <c r="V587" s="32"/>
      <c r="W587" s="32" t="s">
        <v>373</v>
      </c>
      <c r="X587" s="32">
        <v>26</v>
      </c>
      <c r="Y587" s="32">
        <v>25</v>
      </c>
    </row>
    <row r="588" spans="1:27" s="1" customFormat="1" hidden="1">
      <c r="A588" s="41" t="s">
        <v>316</v>
      </c>
      <c r="B588" s="32">
        <v>37</v>
      </c>
      <c r="C588" s="32">
        <v>37</v>
      </c>
      <c r="D588" s="32">
        <v>37</v>
      </c>
      <c r="E588" s="32">
        <v>37</v>
      </c>
      <c r="F588" s="32">
        <v>37</v>
      </c>
      <c r="G588" s="32"/>
      <c r="H588" s="32">
        <v>1929.29</v>
      </c>
      <c r="I588" s="32">
        <v>23</v>
      </c>
      <c r="J588" s="32">
        <v>30</v>
      </c>
      <c r="K588" s="32">
        <v>23</v>
      </c>
      <c r="L588" s="32">
        <v>14</v>
      </c>
      <c r="M588" s="32">
        <v>7</v>
      </c>
      <c r="N588" s="32">
        <v>14</v>
      </c>
      <c r="O588" s="32" t="s">
        <v>362</v>
      </c>
      <c r="P588" s="32" t="s">
        <v>363</v>
      </c>
      <c r="Q588" s="32" t="s">
        <v>364</v>
      </c>
      <c r="R588" s="32"/>
      <c r="S588" s="32" t="s">
        <v>366</v>
      </c>
      <c r="T588" s="32"/>
      <c r="U588" s="32"/>
      <c r="V588" s="32"/>
      <c r="W588" s="32" t="s">
        <v>374</v>
      </c>
      <c r="X588" s="32"/>
      <c r="Y588" s="32"/>
    </row>
    <row r="589" spans="1:27" s="1" customFormat="1" hidden="1">
      <c r="A589" s="41" t="s">
        <v>317</v>
      </c>
      <c r="B589" s="32">
        <v>36</v>
      </c>
      <c r="C589" s="32">
        <v>36</v>
      </c>
      <c r="D589" s="32">
        <v>36</v>
      </c>
      <c r="E589" s="32">
        <v>36</v>
      </c>
      <c r="F589" s="32">
        <v>36</v>
      </c>
      <c r="G589" s="32"/>
      <c r="H589" s="32">
        <v>1577</v>
      </c>
      <c r="I589" s="32">
        <v>24</v>
      </c>
      <c r="J589" s="32">
        <v>24</v>
      </c>
      <c r="K589" s="32">
        <v>24</v>
      </c>
      <c r="L589" s="32">
        <v>12</v>
      </c>
      <c r="M589" s="32">
        <v>12</v>
      </c>
      <c r="N589" s="32">
        <v>12</v>
      </c>
      <c r="O589" s="32" t="s">
        <v>362</v>
      </c>
      <c r="P589" s="32" t="s">
        <v>363</v>
      </c>
      <c r="Q589" s="32" t="s">
        <v>364</v>
      </c>
      <c r="R589" s="32" t="s">
        <v>365</v>
      </c>
      <c r="S589" s="32" t="s">
        <v>366</v>
      </c>
      <c r="T589" s="32" t="s">
        <v>367</v>
      </c>
      <c r="U589" s="32"/>
      <c r="V589" s="32"/>
      <c r="W589" s="32" t="s">
        <v>374</v>
      </c>
      <c r="X589" s="32"/>
      <c r="Y589" s="32"/>
    </row>
    <row r="590" spans="1:27" s="1" customFormat="1" hidden="1">
      <c r="A590" s="41" t="s">
        <v>318</v>
      </c>
      <c r="B590" s="32">
        <v>37</v>
      </c>
      <c r="C590" s="32">
        <v>37</v>
      </c>
      <c r="D590" s="32">
        <v>37</v>
      </c>
      <c r="E590" s="32">
        <v>37</v>
      </c>
      <c r="F590" s="32">
        <v>37</v>
      </c>
      <c r="G590" s="32"/>
      <c r="H590" s="32">
        <v>1561</v>
      </c>
      <c r="I590" s="32">
        <v>25</v>
      </c>
      <c r="J590" s="32">
        <v>0</v>
      </c>
      <c r="K590" s="32">
        <v>25</v>
      </c>
      <c r="L590" s="32">
        <v>37</v>
      </c>
      <c r="M590" s="32">
        <v>37</v>
      </c>
      <c r="N590" s="32">
        <v>37</v>
      </c>
      <c r="O590" s="32" t="s">
        <v>362</v>
      </c>
      <c r="P590" s="32" t="s">
        <v>363</v>
      </c>
      <c r="Q590" s="32" t="s">
        <v>364</v>
      </c>
      <c r="R590" s="32"/>
      <c r="S590" s="32" t="s">
        <v>366</v>
      </c>
      <c r="T590" s="32" t="s">
        <v>367</v>
      </c>
      <c r="U590" s="32"/>
      <c r="V590" s="32"/>
      <c r="W590" s="32" t="s">
        <v>373</v>
      </c>
      <c r="X590" s="32">
        <v>25</v>
      </c>
      <c r="Y590" s="32">
        <v>144</v>
      </c>
    </row>
    <row r="591" spans="1:27" s="1" customFormat="1" hidden="1">
      <c r="A591" s="41" t="s">
        <v>319</v>
      </c>
      <c r="B591" s="32">
        <v>35</v>
      </c>
      <c r="C591" s="32">
        <v>35</v>
      </c>
      <c r="D591" s="32">
        <v>35</v>
      </c>
      <c r="E591" s="32">
        <v>35</v>
      </c>
      <c r="F591" s="32">
        <v>35</v>
      </c>
      <c r="G591" s="32"/>
      <c r="H591" s="32">
        <v>828</v>
      </c>
      <c r="I591" s="32">
        <v>23</v>
      </c>
      <c r="J591" s="32">
        <v>23</v>
      </c>
      <c r="K591" s="32">
        <v>23</v>
      </c>
      <c r="L591" s="32">
        <v>12</v>
      </c>
      <c r="M591" s="32">
        <v>12</v>
      </c>
      <c r="N591" s="32">
        <v>12</v>
      </c>
      <c r="O591" s="32" t="s">
        <v>362</v>
      </c>
      <c r="P591" s="32" t="s">
        <v>363</v>
      </c>
      <c r="Q591" s="32" t="s">
        <v>364</v>
      </c>
      <c r="R591" s="32" t="s">
        <v>365</v>
      </c>
      <c r="S591" s="32" t="s">
        <v>366</v>
      </c>
      <c r="T591" s="32" t="s">
        <v>367</v>
      </c>
      <c r="U591" s="32" t="s">
        <v>368</v>
      </c>
      <c r="V591" s="32"/>
      <c r="W591" s="32" t="s">
        <v>373</v>
      </c>
      <c r="X591" s="32">
        <v>23</v>
      </c>
      <c r="Y591" s="32">
        <v>138</v>
      </c>
    </row>
    <row r="592" spans="1:27" s="1" customFormat="1" hidden="1">
      <c r="A592" s="41" t="s">
        <v>320</v>
      </c>
      <c r="B592" s="32">
        <v>37</v>
      </c>
      <c r="C592" s="32">
        <v>35</v>
      </c>
      <c r="D592" s="32">
        <v>35</v>
      </c>
      <c r="E592" s="32">
        <v>36.25</v>
      </c>
      <c r="F592" s="32">
        <v>36.25</v>
      </c>
      <c r="G592" s="32"/>
      <c r="H592" s="32">
        <v>825</v>
      </c>
      <c r="I592" s="32">
        <v>24</v>
      </c>
      <c r="J592" s="32" t="s">
        <v>391</v>
      </c>
      <c r="K592" s="32">
        <v>18</v>
      </c>
      <c r="L592" s="32">
        <v>11</v>
      </c>
      <c r="M592" s="32" t="s">
        <v>391</v>
      </c>
      <c r="N592" s="32">
        <v>17</v>
      </c>
      <c r="O592" s="32" t="s">
        <v>362</v>
      </c>
      <c r="P592" s="32"/>
      <c r="Q592" s="32" t="s">
        <v>364</v>
      </c>
      <c r="R592" s="32" t="s">
        <v>365</v>
      </c>
      <c r="S592" s="32" t="s">
        <v>366</v>
      </c>
      <c r="T592" s="32"/>
      <c r="U592" s="32"/>
      <c r="V592" s="32"/>
      <c r="W592" s="32" t="s">
        <v>373</v>
      </c>
      <c r="X592" s="32">
        <v>25.5</v>
      </c>
      <c r="Y592" s="32">
        <v>148.5</v>
      </c>
    </row>
    <row r="593" spans="1:25" s="1" customFormat="1" hidden="1">
      <c r="A593" s="41" t="s">
        <v>321</v>
      </c>
      <c r="B593" s="32">
        <v>925</v>
      </c>
      <c r="C593" s="32">
        <v>703</v>
      </c>
      <c r="D593" s="32">
        <v>3552</v>
      </c>
      <c r="E593" s="32">
        <v>1184</v>
      </c>
      <c r="F593" s="32">
        <v>4588</v>
      </c>
      <c r="G593" s="32"/>
      <c r="H593" s="32">
        <v>1613.2</v>
      </c>
      <c r="I593" s="32">
        <v>24</v>
      </c>
      <c r="J593" s="32">
        <v>30</v>
      </c>
      <c r="K593" s="32">
        <v>18</v>
      </c>
      <c r="L593" s="32">
        <v>13</v>
      </c>
      <c r="M593" s="32">
        <v>7</v>
      </c>
      <c r="N593" s="32">
        <v>19</v>
      </c>
      <c r="O593" s="32" t="s">
        <v>362</v>
      </c>
      <c r="P593" s="32"/>
      <c r="Q593" s="32" t="s">
        <v>364</v>
      </c>
      <c r="R593" s="32"/>
      <c r="S593" s="32"/>
      <c r="T593" s="32" t="s">
        <v>367</v>
      </c>
      <c r="U593" s="32"/>
      <c r="V593" s="32" t="s">
        <v>456</v>
      </c>
      <c r="W593" s="32" t="s">
        <v>374</v>
      </c>
      <c r="X593" s="32"/>
      <c r="Y593" s="32"/>
    </row>
    <row r="594" spans="1:25" s="1" customFormat="1" hidden="1">
      <c r="A594" s="41" t="s">
        <v>322</v>
      </c>
      <c r="B594" s="32">
        <v>37</v>
      </c>
      <c r="C594" s="32">
        <v>37</v>
      </c>
      <c r="D594" s="32">
        <v>37</v>
      </c>
      <c r="E594" s="32">
        <v>37</v>
      </c>
      <c r="F594" s="32">
        <v>37</v>
      </c>
      <c r="G594" s="32"/>
      <c r="H594" s="32">
        <v>850</v>
      </c>
      <c r="I594" s="32">
        <v>24</v>
      </c>
      <c r="J594" s="32">
        <v>24</v>
      </c>
      <c r="K594" s="32">
        <v>24</v>
      </c>
      <c r="L594" s="32">
        <v>13</v>
      </c>
      <c r="M594" s="32">
        <v>13</v>
      </c>
      <c r="N594" s="32">
        <v>13</v>
      </c>
      <c r="O594" s="32" t="s">
        <v>362</v>
      </c>
      <c r="P594" s="32" t="s">
        <v>363</v>
      </c>
      <c r="Q594" s="32" t="s">
        <v>364</v>
      </c>
      <c r="R594" s="32" t="s">
        <v>376</v>
      </c>
      <c r="S594" s="32" t="s">
        <v>366</v>
      </c>
      <c r="T594" s="32" t="s">
        <v>366</v>
      </c>
      <c r="U594" s="32"/>
      <c r="V594" s="32"/>
      <c r="W594" s="32" t="s">
        <v>374</v>
      </c>
      <c r="X594" s="32"/>
      <c r="Y594" s="32"/>
    </row>
    <row r="595" spans="1:25" s="1" customFormat="1" hidden="1">
      <c r="A595" s="41" t="s">
        <v>323</v>
      </c>
      <c r="B595" s="32">
        <v>37</v>
      </c>
      <c r="C595" s="32">
        <v>37</v>
      </c>
      <c r="D595" s="32">
        <v>37</v>
      </c>
      <c r="E595" s="32">
        <v>37</v>
      </c>
      <c r="F595" s="32">
        <v>37</v>
      </c>
      <c r="G595" s="32"/>
      <c r="H595" s="32">
        <v>828</v>
      </c>
      <c r="I595" s="32">
        <v>24</v>
      </c>
      <c r="J595" s="32" t="s">
        <v>375</v>
      </c>
      <c r="K595" s="32">
        <v>24</v>
      </c>
      <c r="L595" s="32" t="s">
        <v>457</v>
      </c>
      <c r="M595" s="32">
        <v>37</v>
      </c>
      <c r="N595" s="32">
        <v>13</v>
      </c>
      <c r="O595" s="32" t="s">
        <v>362</v>
      </c>
      <c r="P595" s="32" t="s">
        <v>363</v>
      </c>
      <c r="Q595" s="32" t="s">
        <v>364</v>
      </c>
      <c r="R595" s="32"/>
      <c r="S595" s="32"/>
      <c r="T595" s="32" t="s">
        <v>367</v>
      </c>
      <c r="U595" s="32"/>
      <c r="V595" s="32" t="s">
        <v>458</v>
      </c>
      <c r="W595" s="32" t="s">
        <v>373</v>
      </c>
      <c r="X595" s="32" t="s">
        <v>459</v>
      </c>
      <c r="Y595" s="32" t="s">
        <v>460</v>
      </c>
    </row>
    <row r="596" spans="1:25" s="1" customFormat="1" hidden="1">
      <c r="A596" s="41" t="s">
        <v>324</v>
      </c>
      <c r="B596" s="32">
        <v>36</v>
      </c>
      <c r="C596" s="32">
        <v>36</v>
      </c>
      <c r="D596" s="32">
        <v>36</v>
      </c>
      <c r="E596" s="32"/>
      <c r="F596" s="32">
        <v>36</v>
      </c>
      <c r="G596" s="32"/>
      <c r="H596" s="32">
        <v>900</v>
      </c>
      <c r="I596" s="32">
        <v>25</v>
      </c>
      <c r="J596" s="32">
        <v>0</v>
      </c>
      <c r="K596" s="32" t="s">
        <v>420</v>
      </c>
      <c r="L596" s="32">
        <v>13</v>
      </c>
      <c r="M596" s="32"/>
      <c r="N596" s="32" t="s">
        <v>420</v>
      </c>
      <c r="O596" s="32" t="s">
        <v>362</v>
      </c>
      <c r="P596" s="32" t="s">
        <v>363</v>
      </c>
      <c r="Q596" s="32" t="s">
        <v>364</v>
      </c>
      <c r="R596" s="32" t="s">
        <v>365</v>
      </c>
      <c r="S596" s="32"/>
      <c r="T596" s="32" t="s">
        <v>367</v>
      </c>
      <c r="U596" s="32"/>
      <c r="V596" s="32"/>
      <c r="W596" s="32" t="s">
        <v>373</v>
      </c>
      <c r="X596" s="32">
        <v>25</v>
      </c>
      <c r="Y596" s="32">
        <v>150</v>
      </c>
    </row>
    <row r="597" spans="1:25" s="1" customFormat="1" hidden="1">
      <c r="A597" s="41" t="s">
        <v>325</v>
      </c>
      <c r="B597" s="32" t="s">
        <v>93</v>
      </c>
      <c r="C597" s="32" t="s">
        <v>93</v>
      </c>
      <c r="D597" s="32" t="s">
        <v>93</v>
      </c>
      <c r="E597" s="32" t="s">
        <v>93</v>
      </c>
      <c r="F597" s="32" t="s">
        <v>93</v>
      </c>
      <c r="G597" s="32" t="s">
        <v>372</v>
      </c>
      <c r="H597" s="32"/>
      <c r="I597" s="32"/>
      <c r="J597" s="32"/>
      <c r="K597" s="32"/>
      <c r="L597" s="32"/>
      <c r="M597" s="32"/>
      <c r="N597" s="32"/>
      <c r="O597" s="32"/>
      <c r="P597" s="32"/>
      <c r="Q597" s="32"/>
      <c r="R597" s="32"/>
      <c r="S597" s="32"/>
      <c r="T597" s="32"/>
      <c r="U597" s="32"/>
      <c r="V597" s="32"/>
      <c r="W597" s="32"/>
      <c r="X597" s="32"/>
      <c r="Y597" s="32"/>
    </row>
    <row r="598" spans="1:25" s="1" customFormat="1" hidden="1">
      <c r="A598" s="41" t="s">
        <v>326</v>
      </c>
      <c r="B598" s="32">
        <v>37</v>
      </c>
      <c r="C598" s="32">
        <v>37</v>
      </c>
      <c r="D598" s="32">
        <v>37</v>
      </c>
      <c r="E598" s="32">
        <v>37</v>
      </c>
      <c r="F598" s="32">
        <v>37</v>
      </c>
      <c r="G598" s="32"/>
      <c r="H598" s="32">
        <v>900</v>
      </c>
      <c r="I598" s="32">
        <v>25</v>
      </c>
      <c r="J598" s="32">
        <v>0</v>
      </c>
      <c r="K598" s="32">
        <v>18</v>
      </c>
      <c r="L598" s="32">
        <v>12</v>
      </c>
      <c r="M598" s="32">
        <v>37</v>
      </c>
      <c r="N598" s="32">
        <v>20</v>
      </c>
      <c r="O598" s="32" t="s">
        <v>362</v>
      </c>
      <c r="P598" s="32" t="s">
        <v>363</v>
      </c>
      <c r="Q598" s="32" t="s">
        <v>364</v>
      </c>
      <c r="R598" s="32" t="s">
        <v>365</v>
      </c>
      <c r="S598" s="32"/>
      <c r="T598" s="32" t="s">
        <v>367</v>
      </c>
      <c r="U598" s="32"/>
      <c r="V598" s="32"/>
      <c r="W598" s="32" t="s">
        <v>373</v>
      </c>
      <c r="X598" s="32" t="s">
        <v>450</v>
      </c>
      <c r="Y598" s="32">
        <v>25</v>
      </c>
    </row>
    <row r="599" spans="1:25" s="1" customFormat="1" hidden="1">
      <c r="A599" s="32" t="s">
        <v>327</v>
      </c>
      <c r="B599" s="32" t="s">
        <v>93</v>
      </c>
      <c r="C599" s="32" t="s">
        <v>93</v>
      </c>
      <c r="D599" s="32" t="s">
        <v>93</v>
      </c>
      <c r="E599" s="32" t="s">
        <v>93</v>
      </c>
      <c r="F599" s="32" t="s">
        <v>93</v>
      </c>
      <c r="G599" s="32" t="s">
        <v>372</v>
      </c>
      <c r="H599" s="32"/>
      <c r="I599" s="32"/>
      <c r="J599" s="32"/>
      <c r="K599" s="32"/>
      <c r="L599" s="32"/>
      <c r="M599" s="32"/>
      <c r="N599" s="32"/>
      <c r="O599" s="32"/>
      <c r="P599" s="32"/>
      <c r="Q599" s="32"/>
      <c r="R599" s="32"/>
      <c r="S599" s="32"/>
      <c r="T599" s="32"/>
      <c r="U599" s="32"/>
      <c r="V599" s="32"/>
      <c r="W599" s="32"/>
      <c r="X599" s="32"/>
      <c r="Y599" s="32"/>
    </row>
    <row r="600" spans="1:25" s="1" customFormat="1" hidden="1">
      <c r="A600" s="41" t="s">
        <v>328</v>
      </c>
      <c r="B600" s="32">
        <v>37</v>
      </c>
      <c r="C600" s="32">
        <v>37</v>
      </c>
      <c r="D600" s="32">
        <v>37</v>
      </c>
      <c r="E600" s="32">
        <v>37</v>
      </c>
      <c r="F600" s="32">
        <v>37</v>
      </c>
      <c r="G600" s="32"/>
      <c r="H600" s="32">
        <v>828</v>
      </c>
      <c r="I600" s="32">
        <v>23</v>
      </c>
      <c r="J600" s="32">
        <v>23</v>
      </c>
      <c r="K600" s="32">
        <v>15</v>
      </c>
      <c r="L600" s="32">
        <v>14</v>
      </c>
      <c r="M600" s="32">
        <v>9</v>
      </c>
      <c r="N600" s="32">
        <v>22</v>
      </c>
      <c r="O600" s="32" t="s">
        <v>362</v>
      </c>
      <c r="P600" s="32" t="s">
        <v>363</v>
      </c>
      <c r="Q600" s="32" t="s">
        <v>364</v>
      </c>
      <c r="R600" s="32"/>
      <c r="S600" s="32"/>
      <c r="T600" s="32" t="s">
        <v>367</v>
      </c>
      <c r="U600" s="32"/>
      <c r="V600" s="32"/>
      <c r="W600" s="32" t="s">
        <v>373</v>
      </c>
      <c r="X600" s="32">
        <v>25</v>
      </c>
      <c r="Y600" s="32">
        <v>146</v>
      </c>
    </row>
    <row r="601" spans="1:25" s="1" customFormat="1" hidden="1">
      <c r="A601" s="41" t="s">
        <v>329</v>
      </c>
      <c r="B601" s="32" t="s">
        <v>93</v>
      </c>
      <c r="C601" s="32" t="s">
        <v>93</v>
      </c>
      <c r="D601" s="32" t="s">
        <v>93</v>
      </c>
      <c r="E601" s="32" t="s">
        <v>93</v>
      </c>
      <c r="F601" s="32" t="s">
        <v>93</v>
      </c>
      <c r="G601" s="32" t="s">
        <v>372</v>
      </c>
      <c r="H601" s="32"/>
      <c r="I601" s="32"/>
      <c r="J601" s="32"/>
      <c r="K601" s="32"/>
      <c r="L601" s="32"/>
      <c r="M601" s="32"/>
      <c r="N601" s="32"/>
      <c r="O601" s="32"/>
      <c r="P601" s="32"/>
      <c r="Q601" s="32"/>
      <c r="R601" s="32"/>
      <c r="S601" s="32"/>
      <c r="T601" s="32"/>
      <c r="U601" s="32"/>
      <c r="V601" s="32"/>
      <c r="W601" s="32"/>
      <c r="X601" s="32"/>
      <c r="Y601" s="32"/>
    </row>
    <row r="602" spans="1:25" s="1" customFormat="1" hidden="1">
      <c r="A602" s="41" t="s">
        <v>330</v>
      </c>
      <c r="B602" s="32">
        <v>37</v>
      </c>
      <c r="C602" s="32">
        <v>37</v>
      </c>
      <c r="D602" s="32">
        <v>37</v>
      </c>
      <c r="E602" s="32">
        <v>37</v>
      </c>
      <c r="F602" s="32">
        <v>37</v>
      </c>
      <c r="G602" s="32"/>
      <c r="H602" s="32">
        <v>816</v>
      </c>
      <c r="I602" s="32">
        <v>24</v>
      </c>
      <c r="J602" s="32">
        <v>37</v>
      </c>
      <c r="K602" s="32">
        <v>21</v>
      </c>
      <c r="L602" s="32">
        <v>13</v>
      </c>
      <c r="M602" s="32">
        <v>37</v>
      </c>
      <c r="N602" s="32">
        <v>16</v>
      </c>
      <c r="O602" s="32" t="s">
        <v>362</v>
      </c>
      <c r="P602" s="32" t="s">
        <v>363</v>
      </c>
      <c r="Q602" s="32" t="s">
        <v>364</v>
      </c>
      <c r="R602" s="32"/>
      <c r="S602" s="32"/>
      <c r="T602" s="32" t="s">
        <v>367</v>
      </c>
      <c r="U602" s="32"/>
      <c r="V602" s="32"/>
      <c r="W602" s="32" t="s">
        <v>373</v>
      </c>
      <c r="X602" s="32">
        <v>28</v>
      </c>
      <c r="Y602" s="32">
        <v>156</v>
      </c>
    </row>
    <row r="603" spans="1:25" s="1" customFormat="1" hidden="1">
      <c r="A603" s="41" t="s">
        <v>331</v>
      </c>
      <c r="B603" s="32">
        <v>37</v>
      </c>
      <c r="C603" s="32">
        <v>37</v>
      </c>
      <c r="D603" s="32">
        <v>37</v>
      </c>
      <c r="E603" s="32">
        <v>37</v>
      </c>
      <c r="F603" s="32">
        <v>37</v>
      </c>
      <c r="G603" s="32"/>
      <c r="H603" s="32">
        <v>828</v>
      </c>
      <c r="I603" s="32">
        <v>23</v>
      </c>
      <c r="J603" s="32">
        <v>0</v>
      </c>
      <c r="K603" s="32">
        <v>0</v>
      </c>
      <c r="L603" s="32">
        <v>14</v>
      </c>
      <c r="M603" s="32">
        <v>0</v>
      </c>
      <c r="N603" s="32">
        <v>0</v>
      </c>
      <c r="O603" s="32" t="s">
        <v>362</v>
      </c>
      <c r="P603" s="32" t="s">
        <v>363</v>
      </c>
      <c r="Q603" s="32" t="s">
        <v>364</v>
      </c>
      <c r="R603" s="32"/>
      <c r="S603" s="32"/>
      <c r="T603" s="32" t="s">
        <v>366</v>
      </c>
      <c r="U603" s="32" t="s">
        <v>368</v>
      </c>
      <c r="V603" s="32"/>
      <c r="W603" s="32" t="s">
        <v>373</v>
      </c>
      <c r="X603" s="32">
        <v>23</v>
      </c>
      <c r="Y603" s="32">
        <v>138</v>
      </c>
    </row>
    <row r="604" spans="1:25" s="1" customFormat="1" hidden="1">
      <c r="A604" s="41" t="s">
        <v>332</v>
      </c>
      <c r="B604" s="32"/>
      <c r="C604" s="32"/>
      <c r="D604" s="32"/>
      <c r="E604" s="32"/>
      <c r="F604" s="32"/>
      <c r="G604" s="32"/>
      <c r="H604" s="32">
        <v>850</v>
      </c>
      <c r="I604" s="32">
        <v>16</v>
      </c>
      <c r="J604" s="32">
        <v>16</v>
      </c>
      <c r="K604" s="32">
        <v>16</v>
      </c>
      <c r="L604" s="32">
        <v>21</v>
      </c>
      <c r="M604" s="32">
        <v>21</v>
      </c>
      <c r="N604" s="32">
        <v>21</v>
      </c>
      <c r="O604" s="32" t="s">
        <v>362</v>
      </c>
      <c r="P604" s="32" t="s">
        <v>363</v>
      </c>
      <c r="Q604" s="32" t="s">
        <v>364</v>
      </c>
      <c r="R604" s="32" t="s">
        <v>376</v>
      </c>
      <c r="S604" s="32" t="s">
        <v>366</v>
      </c>
      <c r="T604" s="32" t="s">
        <v>366</v>
      </c>
      <c r="U604" s="32" t="s">
        <v>368</v>
      </c>
      <c r="V604" s="32" t="s">
        <v>373</v>
      </c>
      <c r="W604" s="32" t="s">
        <v>374</v>
      </c>
      <c r="X604" s="32">
        <v>16</v>
      </c>
      <c r="Y604" s="32">
        <v>96</v>
      </c>
    </row>
    <row r="605" spans="1:25" s="1" customFormat="1" hidden="1">
      <c r="A605" s="41" t="s">
        <v>333</v>
      </c>
      <c r="B605" s="32">
        <v>37</v>
      </c>
      <c r="C605" s="32">
        <v>37</v>
      </c>
      <c r="D605" s="32">
        <v>37</v>
      </c>
      <c r="E605" s="32">
        <v>37</v>
      </c>
      <c r="F605" s="32">
        <v>37</v>
      </c>
      <c r="G605" s="32"/>
      <c r="H605" s="32">
        <v>1929.2909999999999</v>
      </c>
      <c r="I605" s="32">
        <v>23.25</v>
      </c>
      <c r="J605" s="32">
        <v>23.25</v>
      </c>
      <c r="K605" s="32">
        <v>18.600000000000001</v>
      </c>
      <c r="L605" s="32">
        <v>13.75</v>
      </c>
      <c r="M605" s="32">
        <v>13.75</v>
      </c>
      <c r="N605" s="32">
        <v>18.399999999999999</v>
      </c>
      <c r="O605" s="32" t="s">
        <v>362</v>
      </c>
      <c r="P605" s="32" t="s">
        <v>363</v>
      </c>
      <c r="Q605" s="32" t="s">
        <v>364</v>
      </c>
      <c r="R605" s="32" t="s">
        <v>365</v>
      </c>
      <c r="S605" s="32"/>
      <c r="T605" s="32" t="s">
        <v>367</v>
      </c>
      <c r="U605" s="32"/>
      <c r="V605" s="32"/>
      <c r="W605" s="32" t="s">
        <v>374</v>
      </c>
      <c r="X605" s="32"/>
      <c r="Y605" s="32"/>
    </row>
    <row r="606" spans="1:25" s="1" customFormat="1" hidden="1">
      <c r="A606" s="41" t="s">
        <v>334</v>
      </c>
    </row>
    <row r="607" spans="1:25" s="1" customFormat="1" hidden="1">
      <c r="A607" s="41" t="s">
        <v>335</v>
      </c>
      <c r="B607" s="32">
        <v>37</v>
      </c>
      <c r="C607" s="32">
        <v>0</v>
      </c>
      <c r="D607" s="32">
        <v>35</v>
      </c>
      <c r="E607" s="32">
        <v>37</v>
      </c>
      <c r="F607" s="32">
        <v>37</v>
      </c>
      <c r="G607" s="32"/>
      <c r="H607" s="32">
        <v>1190</v>
      </c>
      <c r="I607" s="32">
        <v>24</v>
      </c>
      <c r="J607" s="32">
        <v>30</v>
      </c>
      <c r="K607" s="32">
        <v>0</v>
      </c>
      <c r="L607" s="32">
        <v>11</v>
      </c>
      <c r="M607" s="32">
        <v>7</v>
      </c>
      <c r="N607" s="32">
        <v>0</v>
      </c>
      <c r="O607" s="32" t="s">
        <v>362</v>
      </c>
      <c r="P607" s="32" t="s">
        <v>363</v>
      </c>
      <c r="Q607" s="32" t="s">
        <v>364</v>
      </c>
      <c r="R607" s="32"/>
      <c r="S607" s="32"/>
      <c r="T607" s="32"/>
      <c r="U607" s="32"/>
      <c r="V607" s="32"/>
      <c r="W607" s="32" t="s">
        <v>373</v>
      </c>
      <c r="X607" s="32">
        <v>24</v>
      </c>
      <c r="Y607" s="32">
        <v>144</v>
      </c>
    </row>
    <row r="608" spans="1:25" s="1" customFormat="1" hidden="1">
      <c r="A608" s="41" t="s">
        <v>336</v>
      </c>
      <c r="B608" s="32">
        <v>36</v>
      </c>
      <c r="C608" s="32">
        <v>36</v>
      </c>
      <c r="D608" s="32">
        <v>36</v>
      </c>
      <c r="E608" s="32">
        <v>36</v>
      </c>
      <c r="F608" s="32" t="s">
        <v>461</v>
      </c>
      <c r="G608" s="32"/>
      <c r="H608" s="32">
        <v>840</v>
      </c>
      <c r="I608" s="32">
        <v>22</v>
      </c>
      <c r="J608" s="32">
        <v>0</v>
      </c>
      <c r="K608" s="32">
        <v>22</v>
      </c>
      <c r="L608" s="32">
        <v>14</v>
      </c>
      <c r="M608" s="32">
        <v>36</v>
      </c>
      <c r="N608" s="32">
        <v>14</v>
      </c>
      <c r="O608" s="32" t="s">
        <v>362</v>
      </c>
      <c r="P608" s="32"/>
      <c r="Q608" s="32" t="s">
        <v>364</v>
      </c>
      <c r="R608" s="32" t="s">
        <v>365</v>
      </c>
      <c r="S608" s="32" t="s">
        <v>366</v>
      </c>
      <c r="T608" s="32" t="s">
        <v>367</v>
      </c>
      <c r="U608" s="32"/>
      <c r="V608" s="32"/>
      <c r="W608" s="32" t="s">
        <v>373</v>
      </c>
      <c r="X608" s="32">
        <v>23</v>
      </c>
      <c r="Y608" s="32">
        <v>23</v>
      </c>
    </row>
    <row r="609" spans="1:25" s="1" customFormat="1" hidden="1">
      <c r="A609" s="41" t="s">
        <v>337</v>
      </c>
      <c r="B609" s="32">
        <v>245</v>
      </c>
      <c r="C609" s="32">
        <v>0</v>
      </c>
      <c r="D609" s="32">
        <v>4060</v>
      </c>
      <c r="E609" s="32">
        <v>735</v>
      </c>
      <c r="F609" s="32">
        <v>4900</v>
      </c>
      <c r="G609" s="32"/>
      <c r="H609" s="32">
        <v>1820</v>
      </c>
      <c r="I609" s="32">
        <v>23</v>
      </c>
      <c r="J609" s="32">
        <v>7</v>
      </c>
      <c r="K609" s="32">
        <v>0</v>
      </c>
      <c r="L609" s="32">
        <v>12</v>
      </c>
      <c r="M609" s="32">
        <v>35</v>
      </c>
      <c r="N609" s="32">
        <v>0</v>
      </c>
      <c r="O609" s="32" t="s">
        <v>362</v>
      </c>
      <c r="P609" s="32"/>
      <c r="Q609" s="32" t="s">
        <v>364</v>
      </c>
      <c r="R609" s="32" t="s">
        <v>365</v>
      </c>
      <c r="S609" s="32"/>
      <c r="T609" s="32"/>
      <c r="U609" s="32"/>
      <c r="V609" s="32"/>
      <c r="W609" s="32" t="s">
        <v>374</v>
      </c>
      <c r="X609" s="32"/>
      <c r="Y609" s="32"/>
    </row>
    <row r="610" spans="1:25" s="1" customFormat="1" hidden="1">
      <c r="A610" s="41" t="s">
        <v>339</v>
      </c>
      <c r="B610" s="32">
        <v>37</v>
      </c>
      <c r="C610" s="32">
        <v>37</v>
      </c>
      <c r="D610" s="32">
        <v>37</v>
      </c>
      <c r="E610" s="32">
        <v>37</v>
      </c>
      <c r="F610" s="32">
        <v>37</v>
      </c>
      <c r="G610" s="32"/>
      <c r="H610" s="32">
        <v>828</v>
      </c>
      <c r="I610" s="32">
        <v>23</v>
      </c>
      <c r="J610" s="32">
        <v>0</v>
      </c>
      <c r="K610" s="32">
        <v>21</v>
      </c>
      <c r="L610" s="32">
        <v>14</v>
      </c>
      <c r="M610" s="32">
        <v>0</v>
      </c>
      <c r="N610" s="32">
        <v>29</v>
      </c>
      <c r="O610" s="32" t="s">
        <v>362</v>
      </c>
      <c r="P610" s="32" t="s">
        <v>363</v>
      </c>
      <c r="Q610" s="32" t="s">
        <v>364</v>
      </c>
      <c r="R610" s="32"/>
      <c r="S610" s="32"/>
      <c r="T610" s="32"/>
      <c r="U610" s="32"/>
      <c r="V610" s="32"/>
      <c r="W610" s="32" t="s">
        <v>373</v>
      </c>
      <c r="X610" s="32" t="s">
        <v>450</v>
      </c>
      <c r="Y610" s="32" t="s">
        <v>450</v>
      </c>
    </row>
    <row r="611" spans="1:25" s="1" customFormat="1" hidden="1">
      <c r="A611" s="41" t="s">
        <v>340</v>
      </c>
      <c r="B611" s="32">
        <v>37</v>
      </c>
      <c r="C611" s="32">
        <v>37</v>
      </c>
      <c r="D611" s="32">
        <v>37</v>
      </c>
      <c r="E611" s="32">
        <v>37</v>
      </c>
      <c r="F611" s="32">
        <v>37</v>
      </c>
      <c r="G611" s="32"/>
      <c r="H611" s="32">
        <v>864</v>
      </c>
      <c r="I611" s="32">
        <v>24</v>
      </c>
      <c r="J611" s="32">
        <v>0</v>
      </c>
      <c r="K611" s="32">
        <v>12</v>
      </c>
      <c r="L611" s="32">
        <v>13</v>
      </c>
      <c r="M611" s="32">
        <v>37</v>
      </c>
      <c r="N611" s="32">
        <v>25</v>
      </c>
      <c r="O611" s="32" t="s">
        <v>362</v>
      </c>
      <c r="P611" s="32" t="s">
        <v>363</v>
      </c>
      <c r="Q611" s="32" t="s">
        <v>364</v>
      </c>
      <c r="R611" s="32" t="s">
        <v>365</v>
      </c>
      <c r="S611" s="32"/>
      <c r="T611" s="32" t="s">
        <v>367</v>
      </c>
      <c r="U611" s="32"/>
      <c r="V611" s="32"/>
      <c r="W611" s="32" t="s">
        <v>373</v>
      </c>
      <c r="X611" s="32">
        <v>26</v>
      </c>
      <c r="Y611" s="32"/>
    </row>
    <row r="612" spans="1:25" s="1" customFormat="1" hidden="1">
      <c r="A612" s="41" t="s">
        <v>341</v>
      </c>
      <c r="B612" s="32">
        <v>444</v>
      </c>
      <c r="C612" s="32">
        <v>2553</v>
      </c>
      <c r="D612" s="32">
        <v>3589</v>
      </c>
      <c r="E612" s="32">
        <v>814</v>
      </c>
      <c r="F612" s="32">
        <v>5254</v>
      </c>
      <c r="G612" s="32"/>
      <c r="H612" s="32">
        <v>320261.07760000002</v>
      </c>
      <c r="I612" s="32">
        <v>26</v>
      </c>
      <c r="J612" s="32">
        <v>26</v>
      </c>
      <c r="K612" s="32">
        <v>24</v>
      </c>
      <c r="L612" s="32">
        <v>11</v>
      </c>
      <c r="M612" s="32">
        <v>11</v>
      </c>
      <c r="N612" s="32">
        <v>13</v>
      </c>
      <c r="O612" s="32" t="s">
        <v>362</v>
      </c>
      <c r="P612" s="32" t="s">
        <v>363</v>
      </c>
      <c r="Q612" s="32" t="s">
        <v>364</v>
      </c>
      <c r="R612" s="32" t="s">
        <v>365</v>
      </c>
      <c r="S612" s="32"/>
      <c r="T612" s="32" t="s">
        <v>367</v>
      </c>
      <c r="U612" s="32"/>
      <c r="V612" s="32"/>
      <c r="W612" s="32" t="s">
        <v>373</v>
      </c>
      <c r="X612" s="32">
        <v>26</v>
      </c>
      <c r="Y612" s="32">
        <v>156</v>
      </c>
    </row>
    <row r="613" spans="1:25" s="1" customFormat="1" hidden="1">
      <c r="A613" s="41" t="s">
        <v>342</v>
      </c>
      <c r="B613" s="32">
        <v>37</v>
      </c>
      <c r="C613" s="32">
        <v>37</v>
      </c>
      <c r="D613" s="32">
        <v>37</v>
      </c>
      <c r="E613" s="32">
        <v>37</v>
      </c>
      <c r="F613" s="32">
        <v>37</v>
      </c>
      <c r="G613" s="32"/>
      <c r="H613" s="32">
        <v>1559</v>
      </c>
      <c r="I613" s="32">
        <v>23</v>
      </c>
      <c r="J613" s="32">
        <v>0</v>
      </c>
      <c r="K613" s="32">
        <v>10</v>
      </c>
      <c r="L613" s="32">
        <v>14</v>
      </c>
      <c r="M613" s="32">
        <v>37</v>
      </c>
      <c r="N613" s="32">
        <v>27</v>
      </c>
      <c r="O613" s="32" t="s">
        <v>362</v>
      </c>
      <c r="P613" s="32" t="s">
        <v>363</v>
      </c>
      <c r="Q613" s="32" t="s">
        <v>364</v>
      </c>
      <c r="R613" s="32"/>
      <c r="S613" s="32" t="s">
        <v>366</v>
      </c>
      <c r="T613" s="32" t="s">
        <v>367</v>
      </c>
      <c r="U613" s="32" t="s">
        <v>368</v>
      </c>
      <c r="V613" s="32"/>
      <c r="W613" s="32" t="s">
        <v>373</v>
      </c>
      <c r="X613" s="32">
        <v>25</v>
      </c>
      <c r="Y613" s="32">
        <v>150</v>
      </c>
    </row>
    <row r="614" spans="1:25" s="1" customFormat="1" hidden="1">
      <c r="A614" s="41" t="s">
        <v>343</v>
      </c>
      <c r="B614" s="32">
        <v>35</v>
      </c>
      <c r="C614" s="32">
        <v>35</v>
      </c>
      <c r="D614" s="32">
        <v>35</v>
      </c>
      <c r="E614" s="32">
        <v>37</v>
      </c>
      <c r="F614" s="32">
        <v>37</v>
      </c>
      <c r="G614" s="32"/>
      <c r="H614" s="32">
        <v>1488</v>
      </c>
      <c r="I614" s="32">
        <v>23</v>
      </c>
      <c r="J614" s="32">
        <v>0</v>
      </c>
      <c r="K614" s="32">
        <v>10</v>
      </c>
      <c r="L614" s="32">
        <v>12</v>
      </c>
      <c r="M614" s="32">
        <v>37</v>
      </c>
      <c r="N614" s="32">
        <v>25</v>
      </c>
      <c r="O614" s="32" t="s">
        <v>362</v>
      </c>
      <c r="P614" s="32" t="s">
        <v>363</v>
      </c>
      <c r="Q614" s="32" t="s">
        <v>364</v>
      </c>
      <c r="R614" s="32" t="s">
        <v>365</v>
      </c>
      <c r="S614" s="32" t="s">
        <v>366</v>
      </c>
      <c r="T614" s="32" t="s">
        <v>367</v>
      </c>
      <c r="U614" s="32" t="s">
        <v>368</v>
      </c>
      <c r="V614" s="32"/>
      <c r="W614" s="32" t="s">
        <v>373</v>
      </c>
      <c r="X614" s="32">
        <v>25</v>
      </c>
      <c r="Y614" s="32">
        <v>150</v>
      </c>
    </row>
    <row r="615" spans="1:25" s="1" customFormat="1" hidden="1">
      <c r="A615" s="41" t="s">
        <v>344</v>
      </c>
      <c r="B615" s="32" t="s">
        <v>93</v>
      </c>
      <c r="C615" s="32" t="s">
        <v>93</v>
      </c>
      <c r="D615" s="32" t="s">
        <v>93</v>
      </c>
      <c r="E615" s="32" t="s">
        <v>93</v>
      </c>
      <c r="F615" s="32" t="s">
        <v>93</v>
      </c>
      <c r="G615" s="32" t="s">
        <v>372</v>
      </c>
      <c r="H615" s="32"/>
      <c r="I615" s="32"/>
      <c r="J615" s="32"/>
      <c r="K615" s="32"/>
      <c r="L615" s="32"/>
      <c r="M615" s="32"/>
      <c r="N615" s="32"/>
      <c r="O615" s="32"/>
      <c r="P615" s="32"/>
      <c r="Q615" s="32"/>
      <c r="R615" s="32"/>
      <c r="S615" s="32"/>
      <c r="T615" s="32"/>
      <c r="U615" s="32"/>
      <c r="V615" s="32"/>
      <c r="W615" s="32"/>
      <c r="X615" s="32"/>
      <c r="Y615" s="32"/>
    </row>
    <row r="616" spans="1:25" s="1" customFormat="1" hidden="1">
      <c r="A616" s="41" t="s">
        <v>345</v>
      </c>
      <c r="B616" s="32">
        <v>37</v>
      </c>
      <c r="C616" s="32">
        <v>37</v>
      </c>
      <c r="D616" s="32">
        <v>0</v>
      </c>
      <c r="E616" s="32">
        <v>37</v>
      </c>
      <c r="F616" s="32">
        <v>37</v>
      </c>
      <c r="G616" s="32"/>
      <c r="H616" s="32">
        <v>1591</v>
      </c>
      <c r="I616" s="32" t="s">
        <v>384</v>
      </c>
      <c r="J616" s="32" t="s">
        <v>384</v>
      </c>
      <c r="K616" s="32" t="s">
        <v>384</v>
      </c>
      <c r="L616" s="32" t="s">
        <v>384</v>
      </c>
      <c r="M616" s="32" t="s">
        <v>384</v>
      </c>
      <c r="N616" s="32" t="s">
        <v>384</v>
      </c>
      <c r="O616" s="32" t="s">
        <v>362</v>
      </c>
      <c r="P616" s="32" t="s">
        <v>363</v>
      </c>
      <c r="Q616" s="32" t="s">
        <v>364</v>
      </c>
      <c r="R616" s="32" t="s">
        <v>365</v>
      </c>
      <c r="S616" s="32" t="s">
        <v>366</v>
      </c>
      <c r="T616" s="32" t="s">
        <v>367</v>
      </c>
      <c r="U616" s="32" t="s">
        <v>368</v>
      </c>
      <c r="V616" s="32"/>
      <c r="W616" s="32" t="s">
        <v>373</v>
      </c>
      <c r="X616" s="32"/>
      <c r="Y616" s="32"/>
    </row>
    <row r="617" spans="1:25" s="1" customFormat="1" hidden="1">
      <c r="A617" s="41" t="s">
        <v>346</v>
      </c>
      <c r="B617" s="32">
        <v>37</v>
      </c>
      <c r="C617" s="32">
        <v>37</v>
      </c>
      <c r="D617" s="32">
        <v>37</v>
      </c>
      <c r="E617" s="32">
        <v>37</v>
      </c>
      <c r="F617" s="32">
        <v>37</v>
      </c>
      <c r="G617" s="32"/>
      <c r="H617" s="32">
        <v>875</v>
      </c>
      <c r="I617" s="32">
        <v>24</v>
      </c>
      <c r="J617" s="32">
        <v>30</v>
      </c>
      <c r="K617" s="32">
        <v>20</v>
      </c>
      <c r="L617" s="32">
        <v>13</v>
      </c>
      <c r="M617" s="32">
        <v>7</v>
      </c>
      <c r="N617" s="32">
        <v>17</v>
      </c>
      <c r="O617" s="32" t="s">
        <v>362</v>
      </c>
      <c r="P617" s="32"/>
      <c r="Q617" s="32" t="s">
        <v>364</v>
      </c>
      <c r="R617" s="32"/>
      <c r="S617" s="32"/>
      <c r="T617" s="32" t="s">
        <v>367</v>
      </c>
      <c r="U617" s="32"/>
      <c r="V617" s="32"/>
      <c r="W617" s="32" t="s">
        <v>373</v>
      </c>
      <c r="X617" s="32">
        <v>26</v>
      </c>
      <c r="Y617" s="32">
        <v>156</v>
      </c>
    </row>
    <row r="618" spans="1:25" s="1" customFormat="1" hidden="1"/>
  </sheetData>
  <mergeCells count="44">
    <mergeCell ref="J14:N14"/>
    <mergeCell ref="C15:G15"/>
    <mergeCell ref="J15:N15"/>
    <mergeCell ref="F16:G16"/>
    <mergeCell ref="M16:N16"/>
    <mergeCell ref="L17:M17"/>
    <mergeCell ref="F18:G18"/>
    <mergeCell ref="L18:M18"/>
    <mergeCell ref="F23:G23"/>
    <mergeCell ref="L23:M23"/>
    <mergeCell ref="F19:G19"/>
    <mergeCell ref="L19:M19"/>
    <mergeCell ref="F20:G20"/>
    <mergeCell ref="L20:M20"/>
    <mergeCell ref="F21:G21"/>
    <mergeCell ref="L21:M21"/>
    <mergeCell ref="B40:B42"/>
    <mergeCell ref="F40:G40"/>
    <mergeCell ref="F41:G41"/>
    <mergeCell ref="I41:I43"/>
    <mergeCell ref="J41:K41"/>
    <mergeCell ref="F43:G43"/>
    <mergeCell ref="J43:K43"/>
    <mergeCell ref="F42:G42"/>
    <mergeCell ref="J42:K42"/>
    <mergeCell ref="L43:P44"/>
    <mergeCell ref="F44:G44"/>
    <mergeCell ref="F45:G45"/>
    <mergeCell ref="F32:G32"/>
    <mergeCell ref="F33:G33"/>
    <mergeCell ref="F35:G35"/>
    <mergeCell ref="L41:M41"/>
    <mergeCell ref="N41:P41"/>
    <mergeCell ref="L42:M42"/>
    <mergeCell ref="N42:P42"/>
    <mergeCell ref="B10:I12"/>
    <mergeCell ref="C37:G37"/>
    <mergeCell ref="C26:G27"/>
    <mergeCell ref="F28:G28"/>
    <mergeCell ref="F29:G29"/>
    <mergeCell ref="F30:G30"/>
    <mergeCell ref="F31:G31"/>
    <mergeCell ref="F17:G17"/>
    <mergeCell ref="C14:G14"/>
  </mergeCells>
  <conditionalFormatting sqref="L43 E13 C7:C9">
    <cfRule type="cellIs" dxfId="3" priority="4" operator="equal">
      <formula>0</formula>
    </cfRule>
  </conditionalFormatting>
  <conditionalFormatting sqref="N41:P42">
    <cfRule type="cellIs" dxfId="2" priority="3" operator="equal">
      <formula>0</formula>
    </cfRule>
  </conditionalFormatting>
  <conditionalFormatting sqref="J41:P44">
    <cfRule type="cellIs" dxfId="1" priority="2" operator="equal">
      <formula>0</formula>
    </cfRule>
  </conditionalFormatting>
  <conditionalFormatting sqref="B8">
    <cfRule type="cellIs" dxfId="0" priority="1" operator="equal">
      <formula>0</formula>
    </cfRule>
  </conditionalFormatting>
  <dataValidations count="1">
    <dataValidation type="list" allowBlank="1" showInputMessage="1" showErrorMessage="1" sqref="B7">
      <formula1>$A$50:$A$308</formula1>
    </dataValidation>
  </dataValidations>
  <pageMargins left="0.70866141732283472" right="0.70866141732283472" top="0.74803149606299213" bottom="0.74803149606299213" header="0.31496062992125984" footer="0.31496062992125984"/>
  <pageSetup paperSize="9" scale="52"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2"/>
  <sheetViews>
    <sheetView showGridLines="0" showRowColHeaders="0" tabSelected="1" workbookViewId="0">
      <pane ySplit="1" topLeftCell="A2" activePane="bottomLeft" state="frozen"/>
      <selection pane="bottomLeft" activeCell="B4" sqref="B4"/>
    </sheetView>
  </sheetViews>
  <sheetFormatPr baseColWidth="10" defaultColWidth="0" defaultRowHeight="14" zeroHeight="1" x14ac:dyDescent="0"/>
  <cols>
    <col min="1" max="1" width="10.5" style="30" customWidth="1"/>
    <col min="2" max="2" width="79.1640625" style="30" customWidth="1"/>
    <col min="3" max="3" width="17.1640625" style="30" customWidth="1"/>
    <col min="4" max="4" width="21.83203125" style="30" customWidth="1"/>
    <col min="5" max="5" width="19" style="30" customWidth="1"/>
    <col min="6" max="6" width="69.33203125" style="30" customWidth="1"/>
    <col min="7" max="10" width="9.1640625" hidden="1" customWidth="1"/>
    <col min="11" max="38" width="0" hidden="1" customWidth="1"/>
    <col min="39" max="16384" width="9.1640625" hidden="1"/>
  </cols>
  <sheetData>
    <row r="1" spans="1:14" s="34" customFormat="1" ht="70">
      <c r="A1" s="35" t="s">
        <v>492</v>
      </c>
      <c r="B1" s="36" t="s">
        <v>14</v>
      </c>
      <c r="C1" s="36" t="s">
        <v>488</v>
      </c>
      <c r="D1" s="36" t="s">
        <v>490</v>
      </c>
      <c r="E1" s="37" t="s">
        <v>489</v>
      </c>
      <c r="F1" s="36" t="s">
        <v>592</v>
      </c>
    </row>
    <row r="2" spans="1:14" ht="28">
      <c r="A2" s="45">
        <v>1</v>
      </c>
      <c r="B2" s="46" t="s">
        <v>144</v>
      </c>
      <c r="C2" s="46">
        <v>10</v>
      </c>
      <c r="D2" s="46">
        <v>1044</v>
      </c>
      <c r="E2" s="47">
        <v>0.99051233396584437</v>
      </c>
      <c r="F2" s="48" t="s">
        <v>527</v>
      </c>
      <c r="L2" s="43" t="s">
        <v>494</v>
      </c>
      <c r="M2" s="43" t="s">
        <v>495</v>
      </c>
      <c r="N2" s="43" t="s">
        <v>496</v>
      </c>
    </row>
    <row r="3" spans="1:14" ht="28">
      <c r="A3" s="45">
        <v>2</v>
      </c>
      <c r="B3" s="46" t="s">
        <v>233</v>
      </c>
      <c r="C3" s="46">
        <v>1</v>
      </c>
      <c r="D3" s="46">
        <v>28</v>
      </c>
      <c r="E3" s="47">
        <v>0.96551724137931039</v>
      </c>
      <c r="F3" s="46" t="s">
        <v>557</v>
      </c>
      <c r="L3" s="38" t="s">
        <v>85</v>
      </c>
      <c r="M3" s="38" t="s">
        <v>497</v>
      </c>
      <c r="N3" s="38">
        <v>0</v>
      </c>
    </row>
    <row r="4" spans="1:14">
      <c r="A4" s="45">
        <v>3</v>
      </c>
      <c r="B4" s="46" t="s">
        <v>234</v>
      </c>
      <c r="C4" s="46">
        <v>6</v>
      </c>
      <c r="D4" s="46">
        <v>166</v>
      </c>
      <c r="E4" s="47">
        <v>0.96511627906976749</v>
      </c>
      <c r="F4" s="46" t="s">
        <v>498</v>
      </c>
      <c r="L4" s="38" t="s">
        <v>86</v>
      </c>
      <c r="M4" s="38" t="s">
        <v>497</v>
      </c>
      <c r="N4" s="38">
        <v>0</v>
      </c>
    </row>
    <row r="5" spans="1:14" ht="42">
      <c r="A5" s="45">
        <v>4</v>
      </c>
      <c r="B5" s="46" t="s">
        <v>241</v>
      </c>
      <c r="C5" s="46">
        <v>30</v>
      </c>
      <c r="D5" s="46">
        <v>366</v>
      </c>
      <c r="E5" s="47">
        <v>0.9242424242424242</v>
      </c>
      <c r="F5" s="46" t="s">
        <v>559</v>
      </c>
      <c r="L5" s="38" t="s">
        <v>87</v>
      </c>
      <c r="M5" s="38" t="s">
        <v>498</v>
      </c>
      <c r="N5" s="38"/>
    </row>
    <row r="6" spans="1:14">
      <c r="A6" s="45">
        <v>5</v>
      </c>
      <c r="B6" s="46" t="s">
        <v>86</v>
      </c>
      <c r="C6" s="46">
        <v>49</v>
      </c>
      <c r="D6" s="46">
        <v>146</v>
      </c>
      <c r="E6" s="47">
        <v>0.74871794871794872</v>
      </c>
      <c r="F6" s="46" t="s">
        <v>497</v>
      </c>
      <c r="L6" s="38" t="s">
        <v>88</v>
      </c>
      <c r="M6" s="38" t="s">
        <v>498</v>
      </c>
      <c r="N6" s="38"/>
    </row>
    <row r="7" spans="1:14">
      <c r="A7" s="45">
        <v>6</v>
      </c>
      <c r="B7" s="46" t="s">
        <v>170</v>
      </c>
      <c r="C7" s="46">
        <v>101</v>
      </c>
      <c r="D7" s="46">
        <v>268</v>
      </c>
      <c r="E7" s="47">
        <v>0.72628726287262868</v>
      </c>
      <c r="F7" s="46" t="s">
        <v>498</v>
      </c>
      <c r="L7" s="38" t="s">
        <v>89</v>
      </c>
      <c r="M7" s="38" t="s">
        <v>498</v>
      </c>
      <c r="N7" s="38"/>
    </row>
    <row r="8" spans="1:14">
      <c r="A8" s="45">
        <v>7</v>
      </c>
      <c r="B8" s="46" t="s">
        <v>300</v>
      </c>
      <c r="C8" s="46">
        <v>58</v>
      </c>
      <c r="D8" s="46">
        <v>135</v>
      </c>
      <c r="E8" s="47">
        <v>0.69948186528497414</v>
      </c>
      <c r="F8" s="46" t="s">
        <v>498</v>
      </c>
      <c r="L8" s="38" t="s">
        <v>90</v>
      </c>
      <c r="M8" s="38" t="s">
        <v>498</v>
      </c>
      <c r="N8" s="38"/>
    </row>
    <row r="9" spans="1:14">
      <c r="A9" s="45">
        <v>8</v>
      </c>
      <c r="B9" s="46" t="s">
        <v>251</v>
      </c>
      <c r="C9" s="46">
        <v>75</v>
      </c>
      <c r="D9" s="46">
        <v>156</v>
      </c>
      <c r="E9" s="47">
        <v>0.67532467532467533</v>
      </c>
      <c r="F9" s="46" t="s">
        <v>519</v>
      </c>
      <c r="L9" s="38" t="s">
        <v>91</v>
      </c>
      <c r="M9" s="38" t="s">
        <v>499</v>
      </c>
      <c r="N9" s="38">
        <v>3</v>
      </c>
    </row>
    <row r="10" spans="1:14" ht="42">
      <c r="A10" s="45">
        <v>9</v>
      </c>
      <c r="B10" s="46" t="s">
        <v>240</v>
      </c>
      <c r="C10" s="46">
        <v>2</v>
      </c>
      <c r="D10" s="46">
        <v>4</v>
      </c>
      <c r="E10" s="47">
        <v>0.66666666666666663</v>
      </c>
      <c r="F10" s="46" t="s">
        <v>559</v>
      </c>
      <c r="L10" s="38" t="s">
        <v>92</v>
      </c>
      <c r="M10" s="38" t="s">
        <v>498</v>
      </c>
      <c r="N10" s="38"/>
    </row>
    <row r="11" spans="1:14" ht="28">
      <c r="A11" s="45">
        <v>10</v>
      </c>
      <c r="B11" s="46" t="s">
        <v>259</v>
      </c>
      <c r="C11" s="46">
        <v>96</v>
      </c>
      <c r="D11" s="46">
        <v>192</v>
      </c>
      <c r="E11" s="47">
        <v>0.66666666666666663</v>
      </c>
      <c r="F11" s="46" t="s">
        <v>564</v>
      </c>
      <c r="L11" s="38" t="s">
        <v>95</v>
      </c>
      <c r="M11" s="38" t="s">
        <v>498</v>
      </c>
      <c r="N11" s="38"/>
    </row>
    <row r="12" spans="1:14">
      <c r="A12" s="45">
        <v>11</v>
      </c>
      <c r="B12" s="46" t="s">
        <v>276</v>
      </c>
      <c r="C12" s="46">
        <v>241</v>
      </c>
      <c r="D12" s="46">
        <v>440</v>
      </c>
      <c r="E12" s="47">
        <v>0.64610866372980913</v>
      </c>
      <c r="F12" s="46" t="s">
        <v>498</v>
      </c>
      <c r="L12" s="38" t="s">
        <v>96</v>
      </c>
      <c r="M12" s="38" t="s">
        <v>500</v>
      </c>
      <c r="N12" s="38"/>
    </row>
    <row r="13" spans="1:14">
      <c r="A13" s="45">
        <v>12</v>
      </c>
      <c r="B13" s="46" t="s">
        <v>197</v>
      </c>
      <c r="C13" s="46">
        <v>4</v>
      </c>
      <c r="D13" s="46">
        <v>7</v>
      </c>
      <c r="E13" s="47">
        <v>0.63636363636363635</v>
      </c>
      <c r="F13" s="46" t="s">
        <v>498</v>
      </c>
      <c r="L13" s="38" t="s">
        <v>97</v>
      </c>
      <c r="M13" s="38" t="s">
        <v>500</v>
      </c>
      <c r="N13" s="38"/>
    </row>
    <row r="14" spans="1:14">
      <c r="A14" s="45">
        <v>13</v>
      </c>
      <c r="B14" s="46" t="s">
        <v>333</v>
      </c>
      <c r="C14" s="46">
        <v>279</v>
      </c>
      <c r="D14" s="46">
        <v>468</v>
      </c>
      <c r="E14" s="47">
        <v>0.62650602409638556</v>
      </c>
      <c r="F14" s="46" t="s">
        <v>498</v>
      </c>
      <c r="L14" s="38" t="s">
        <v>98</v>
      </c>
      <c r="M14" s="38" t="s">
        <v>501</v>
      </c>
      <c r="N14" s="38"/>
    </row>
    <row r="15" spans="1:14">
      <c r="A15" s="45">
        <v>14</v>
      </c>
      <c r="B15" s="46" t="s">
        <v>322</v>
      </c>
      <c r="C15" s="46">
        <v>313</v>
      </c>
      <c r="D15" s="46">
        <v>512</v>
      </c>
      <c r="E15" s="47">
        <v>0.62060606060606061</v>
      </c>
      <c r="F15" s="46" t="s">
        <v>498</v>
      </c>
      <c r="L15" s="38" t="s">
        <v>99</v>
      </c>
      <c r="M15" s="38" t="s">
        <v>498</v>
      </c>
      <c r="N15" s="38">
        <v>0</v>
      </c>
    </row>
    <row r="16" spans="1:14">
      <c r="A16" s="45">
        <v>15</v>
      </c>
      <c r="B16" s="46" t="s">
        <v>248</v>
      </c>
      <c r="C16" s="46">
        <v>229</v>
      </c>
      <c r="D16" s="46">
        <v>356</v>
      </c>
      <c r="E16" s="47">
        <v>0.60854700854700849</v>
      </c>
      <c r="F16" s="46" t="s">
        <v>498</v>
      </c>
      <c r="L16" s="38" t="s">
        <v>100</v>
      </c>
      <c r="M16" s="38" t="s">
        <v>498</v>
      </c>
      <c r="N16" s="38"/>
    </row>
    <row r="17" spans="1:14" ht="42">
      <c r="A17" s="45">
        <v>16</v>
      </c>
      <c r="B17" s="46" t="s">
        <v>331</v>
      </c>
      <c r="C17" s="46">
        <v>247</v>
      </c>
      <c r="D17" s="46">
        <v>375</v>
      </c>
      <c r="E17" s="47">
        <v>0.60289389067524113</v>
      </c>
      <c r="F17" s="46" t="s">
        <v>586</v>
      </c>
      <c r="L17" s="38" t="s">
        <v>101</v>
      </c>
      <c r="M17" s="38" t="s">
        <v>498</v>
      </c>
      <c r="N17" s="38"/>
    </row>
    <row r="18" spans="1:14">
      <c r="A18" s="45">
        <v>17</v>
      </c>
      <c r="B18" s="46" t="s">
        <v>85</v>
      </c>
      <c r="C18" s="46">
        <v>122</v>
      </c>
      <c r="D18" s="46">
        <v>179</v>
      </c>
      <c r="E18" s="47">
        <v>0.59468438538205981</v>
      </c>
      <c r="F18" s="46" t="s">
        <v>497</v>
      </c>
      <c r="L18" s="38" t="s">
        <v>102</v>
      </c>
      <c r="M18" s="38" t="s">
        <v>498</v>
      </c>
      <c r="N18" s="38"/>
    </row>
    <row r="19" spans="1:14">
      <c r="A19" s="45">
        <v>18</v>
      </c>
      <c r="B19" s="46" t="s">
        <v>100</v>
      </c>
      <c r="C19" s="46">
        <v>117</v>
      </c>
      <c r="D19" s="46">
        <v>165</v>
      </c>
      <c r="E19" s="47">
        <v>0.58510638297872342</v>
      </c>
      <c r="F19" s="46" t="s">
        <v>498</v>
      </c>
      <c r="L19" s="38" t="s">
        <v>103</v>
      </c>
      <c r="M19" s="38" t="s">
        <v>498</v>
      </c>
      <c r="N19" s="38"/>
    </row>
    <row r="20" spans="1:14">
      <c r="A20" s="45">
        <v>19</v>
      </c>
      <c r="B20" s="46" t="s">
        <v>254</v>
      </c>
      <c r="C20" s="46">
        <v>135</v>
      </c>
      <c r="D20" s="46">
        <v>187</v>
      </c>
      <c r="E20" s="47">
        <v>0.58074534161490687</v>
      </c>
      <c r="F20" s="46" t="s">
        <v>498</v>
      </c>
      <c r="L20" s="38" t="s">
        <v>104</v>
      </c>
      <c r="M20" s="38" t="s">
        <v>498</v>
      </c>
      <c r="N20" s="38"/>
    </row>
    <row r="21" spans="1:14" ht="28">
      <c r="A21" s="45">
        <v>20</v>
      </c>
      <c r="B21" s="46" t="s">
        <v>315</v>
      </c>
      <c r="C21" s="46">
        <v>281</v>
      </c>
      <c r="D21" s="46">
        <v>385</v>
      </c>
      <c r="E21" s="47">
        <v>0.57807807807807809</v>
      </c>
      <c r="F21" s="46" t="s">
        <v>582</v>
      </c>
      <c r="L21" s="38" t="s">
        <v>105</v>
      </c>
      <c r="M21" s="38" t="s">
        <v>498</v>
      </c>
      <c r="N21" s="38">
        <v>21</v>
      </c>
    </row>
    <row r="22" spans="1:14" ht="28">
      <c r="A22" s="45">
        <v>21</v>
      </c>
      <c r="B22" s="46" t="s">
        <v>156</v>
      </c>
      <c r="C22" s="46">
        <v>107</v>
      </c>
      <c r="D22" s="46">
        <v>133</v>
      </c>
      <c r="E22" s="47">
        <v>0.5541666666666667</v>
      </c>
      <c r="F22" s="46" t="s">
        <v>532</v>
      </c>
      <c r="L22" s="38" t="s">
        <v>106</v>
      </c>
      <c r="M22" s="38" t="s">
        <v>502</v>
      </c>
      <c r="N22" s="38"/>
    </row>
    <row r="23" spans="1:14">
      <c r="A23" s="45">
        <v>22</v>
      </c>
      <c r="B23" s="46" t="s">
        <v>111</v>
      </c>
      <c r="C23" s="46">
        <v>427</v>
      </c>
      <c r="D23" s="46">
        <v>524</v>
      </c>
      <c r="E23" s="47">
        <v>0.55099894847528919</v>
      </c>
      <c r="F23" s="46" t="s">
        <v>505</v>
      </c>
      <c r="L23" s="38" t="s">
        <v>107</v>
      </c>
      <c r="M23" s="38" t="s">
        <v>503</v>
      </c>
      <c r="N23" s="38">
        <v>18</v>
      </c>
    </row>
    <row r="24" spans="1:14">
      <c r="A24" s="45">
        <v>23</v>
      </c>
      <c r="B24" s="46" t="s">
        <v>198</v>
      </c>
      <c r="C24" s="46">
        <v>92</v>
      </c>
      <c r="D24" s="46">
        <v>110</v>
      </c>
      <c r="E24" s="47">
        <v>0.54455445544554459</v>
      </c>
      <c r="F24" s="46" t="s">
        <v>498</v>
      </c>
      <c r="L24" s="38" t="s">
        <v>108</v>
      </c>
      <c r="M24" s="38" t="s">
        <v>498</v>
      </c>
      <c r="N24" s="38"/>
    </row>
    <row r="25" spans="1:14">
      <c r="A25" s="45">
        <v>24</v>
      </c>
      <c r="B25" s="46" t="s">
        <v>90</v>
      </c>
      <c r="C25" s="46">
        <v>113</v>
      </c>
      <c r="D25" s="46">
        <v>130</v>
      </c>
      <c r="E25" s="47">
        <v>0.53497942386831276</v>
      </c>
      <c r="F25" s="46" t="s">
        <v>498</v>
      </c>
      <c r="L25" s="38" t="s">
        <v>109</v>
      </c>
      <c r="M25" s="38" t="s">
        <v>498</v>
      </c>
      <c r="N25" s="38"/>
    </row>
    <row r="26" spans="1:14" ht="56">
      <c r="A26" s="45">
        <v>25</v>
      </c>
      <c r="B26" s="46" t="s">
        <v>148</v>
      </c>
      <c r="C26" s="46">
        <v>125</v>
      </c>
      <c r="D26" s="46">
        <v>143</v>
      </c>
      <c r="E26" s="47">
        <v>0.53358208955223885</v>
      </c>
      <c r="F26" s="46" t="s">
        <v>528</v>
      </c>
      <c r="L26" s="38" t="s">
        <v>110</v>
      </c>
      <c r="M26" s="38" t="s">
        <v>504</v>
      </c>
      <c r="N26" s="38"/>
    </row>
    <row r="27" spans="1:14">
      <c r="A27" s="45">
        <v>26</v>
      </c>
      <c r="B27" s="46" t="s">
        <v>228</v>
      </c>
      <c r="C27" s="46">
        <v>128</v>
      </c>
      <c r="D27" s="46">
        <v>146</v>
      </c>
      <c r="E27" s="47">
        <v>0.53284671532846717</v>
      </c>
      <c r="F27" s="46" t="s">
        <v>556</v>
      </c>
      <c r="L27" s="38" t="s">
        <v>111</v>
      </c>
      <c r="M27" s="38" t="s">
        <v>505</v>
      </c>
      <c r="N27" s="38">
        <v>175</v>
      </c>
    </row>
    <row r="28" spans="1:14">
      <c r="A28" s="45">
        <v>27</v>
      </c>
      <c r="B28" s="46" t="s">
        <v>132</v>
      </c>
      <c r="C28" s="46">
        <v>78</v>
      </c>
      <c r="D28" s="46">
        <v>84</v>
      </c>
      <c r="E28" s="47">
        <v>0.51851851851851849</v>
      </c>
      <c r="F28" s="46" t="s">
        <v>498</v>
      </c>
      <c r="L28" s="38" t="s">
        <v>112</v>
      </c>
      <c r="M28" s="38" t="s">
        <v>506</v>
      </c>
      <c r="N28" s="38"/>
    </row>
    <row r="29" spans="1:14" ht="42">
      <c r="A29" s="45">
        <v>28</v>
      </c>
      <c r="B29" s="46" t="s">
        <v>314</v>
      </c>
      <c r="C29" s="46">
        <v>179</v>
      </c>
      <c r="D29" s="46">
        <v>192</v>
      </c>
      <c r="E29" s="47">
        <v>0.51752021563342321</v>
      </c>
      <c r="F29" s="46" t="s">
        <v>581</v>
      </c>
      <c r="L29" s="38" t="s">
        <v>113</v>
      </c>
      <c r="M29" s="38" t="s">
        <v>507</v>
      </c>
      <c r="N29" s="38">
        <v>33</v>
      </c>
    </row>
    <row r="30" spans="1:14">
      <c r="A30" s="45">
        <v>29</v>
      </c>
      <c r="B30" s="46" t="s">
        <v>336</v>
      </c>
      <c r="C30" s="46">
        <v>274</v>
      </c>
      <c r="D30" s="46">
        <v>292</v>
      </c>
      <c r="E30" s="47">
        <v>0.51590106007067138</v>
      </c>
      <c r="F30" s="46" t="s">
        <v>498</v>
      </c>
      <c r="L30" s="38" t="s">
        <v>114</v>
      </c>
      <c r="M30" s="38" t="s">
        <v>508</v>
      </c>
      <c r="N30" s="38">
        <v>2</v>
      </c>
    </row>
    <row r="31" spans="1:14" ht="28">
      <c r="A31" s="45">
        <v>30</v>
      </c>
      <c r="B31" s="46" t="s">
        <v>117</v>
      </c>
      <c r="C31" s="46">
        <v>504</v>
      </c>
      <c r="D31" s="46">
        <v>536</v>
      </c>
      <c r="E31" s="47">
        <v>0.51538461538461533</v>
      </c>
      <c r="F31" s="46" t="s">
        <v>511</v>
      </c>
      <c r="L31" s="38" t="s">
        <v>115</v>
      </c>
      <c r="M31" s="38" t="s">
        <v>509</v>
      </c>
      <c r="N31" s="38">
        <v>13</v>
      </c>
    </row>
    <row r="32" spans="1:14" ht="28">
      <c r="A32" s="45">
        <v>31</v>
      </c>
      <c r="B32" s="46" t="s">
        <v>116</v>
      </c>
      <c r="C32" s="46">
        <v>141</v>
      </c>
      <c r="D32" s="46">
        <v>149</v>
      </c>
      <c r="E32" s="47">
        <v>0.51379310344827589</v>
      </c>
      <c r="F32" s="46" t="s">
        <v>510</v>
      </c>
      <c r="L32" s="38" t="s">
        <v>116</v>
      </c>
      <c r="M32" s="38" t="s">
        <v>510</v>
      </c>
      <c r="N32" s="38">
        <v>199</v>
      </c>
    </row>
    <row r="33" spans="1:14" ht="42">
      <c r="A33" s="45">
        <v>32</v>
      </c>
      <c r="B33" s="46" t="s">
        <v>140</v>
      </c>
      <c r="C33" s="46">
        <v>163</v>
      </c>
      <c r="D33" s="46">
        <v>172</v>
      </c>
      <c r="E33" s="47">
        <v>0.51343283582089549</v>
      </c>
      <c r="F33" s="46" t="s">
        <v>523</v>
      </c>
      <c r="L33" s="38" t="s">
        <v>117</v>
      </c>
      <c r="M33" s="38" t="s">
        <v>511</v>
      </c>
      <c r="N33" s="38"/>
    </row>
    <row r="34" spans="1:14">
      <c r="A34" s="45">
        <v>33</v>
      </c>
      <c r="B34" s="46" t="s">
        <v>119</v>
      </c>
      <c r="C34" s="46">
        <v>186</v>
      </c>
      <c r="D34" s="46">
        <v>194</v>
      </c>
      <c r="E34" s="47">
        <v>0.51052631578947372</v>
      </c>
      <c r="F34" s="46" t="s">
        <v>513</v>
      </c>
      <c r="L34" s="38" t="s">
        <v>118</v>
      </c>
      <c r="M34" s="38" t="s">
        <v>512</v>
      </c>
      <c r="N34" s="38"/>
    </row>
    <row r="35" spans="1:14" ht="28">
      <c r="A35" s="45">
        <v>34</v>
      </c>
      <c r="B35" s="46" t="s">
        <v>120</v>
      </c>
      <c r="C35" s="46">
        <v>219</v>
      </c>
      <c r="D35" s="46">
        <v>226</v>
      </c>
      <c r="E35" s="47">
        <v>0.50786516853932584</v>
      </c>
      <c r="F35" s="46" t="s">
        <v>514</v>
      </c>
      <c r="L35" s="38" t="s">
        <v>119</v>
      </c>
      <c r="M35" s="38" t="s">
        <v>513</v>
      </c>
      <c r="N35" s="38"/>
    </row>
    <row r="36" spans="1:14" ht="28">
      <c r="A36" s="45">
        <v>35</v>
      </c>
      <c r="B36" s="46" t="s">
        <v>210</v>
      </c>
      <c r="C36" s="46">
        <v>88</v>
      </c>
      <c r="D36" s="46">
        <v>87</v>
      </c>
      <c r="E36" s="47">
        <v>0.49714285714285716</v>
      </c>
      <c r="F36" s="46" t="s">
        <v>551</v>
      </c>
      <c r="L36" s="38" t="s">
        <v>120</v>
      </c>
      <c r="M36" s="38" t="s">
        <v>514</v>
      </c>
      <c r="N36" s="38">
        <v>94</v>
      </c>
    </row>
    <row r="37" spans="1:14">
      <c r="A37" s="45">
        <v>36</v>
      </c>
      <c r="B37" s="46" t="s">
        <v>201</v>
      </c>
      <c r="C37" s="46">
        <v>158</v>
      </c>
      <c r="D37" s="46">
        <v>155</v>
      </c>
      <c r="E37" s="47">
        <v>0.49520766773162939</v>
      </c>
      <c r="F37" s="46" t="s">
        <v>498</v>
      </c>
      <c r="L37" s="38" t="s">
        <v>121</v>
      </c>
      <c r="M37" s="38" t="s">
        <v>498</v>
      </c>
      <c r="N37" s="38">
        <v>87</v>
      </c>
    </row>
    <row r="38" spans="1:14">
      <c r="A38" s="45">
        <v>37</v>
      </c>
      <c r="B38" s="46" t="s">
        <v>166</v>
      </c>
      <c r="C38" s="46">
        <v>172</v>
      </c>
      <c r="D38" s="46">
        <v>167</v>
      </c>
      <c r="E38" s="47">
        <v>0.49262536873156343</v>
      </c>
      <c r="F38" s="46" t="s">
        <v>498</v>
      </c>
      <c r="L38" s="38" t="s">
        <v>122</v>
      </c>
      <c r="M38" s="38" t="s">
        <v>515</v>
      </c>
      <c r="N38" s="38">
        <v>7</v>
      </c>
    </row>
    <row r="39" spans="1:14">
      <c r="A39" s="45">
        <v>38</v>
      </c>
      <c r="B39" s="46" t="s">
        <v>121</v>
      </c>
      <c r="C39" s="46">
        <v>132</v>
      </c>
      <c r="D39" s="46">
        <v>126</v>
      </c>
      <c r="E39" s="47">
        <v>0.48837209302325579</v>
      </c>
      <c r="F39" s="46" t="s">
        <v>498</v>
      </c>
      <c r="L39" s="38" t="s">
        <v>123</v>
      </c>
      <c r="M39" s="38" t="s">
        <v>516</v>
      </c>
      <c r="N39" s="38"/>
    </row>
    <row r="40" spans="1:14">
      <c r="A40" s="45">
        <v>39</v>
      </c>
      <c r="B40" s="46" t="s">
        <v>174</v>
      </c>
      <c r="C40" s="46">
        <v>421</v>
      </c>
      <c r="D40" s="46">
        <v>386</v>
      </c>
      <c r="E40" s="47">
        <v>0.47831474597273854</v>
      </c>
      <c r="F40" s="46" t="s">
        <v>498</v>
      </c>
      <c r="L40" s="38" t="s">
        <v>124</v>
      </c>
      <c r="M40" s="38" t="s">
        <v>498</v>
      </c>
      <c r="N40" s="38"/>
    </row>
    <row r="41" spans="1:14">
      <c r="A41" s="45">
        <v>40</v>
      </c>
      <c r="B41" s="46" t="s">
        <v>171</v>
      </c>
      <c r="C41" s="46">
        <v>154</v>
      </c>
      <c r="D41" s="46">
        <v>137</v>
      </c>
      <c r="E41" s="47">
        <v>0.47079037800687284</v>
      </c>
      <c r="F41" s="46"/>
      <c r="L41" s="38" t="s">
        <v>125</v>
      </c>
      <c r="M41" s="38" t="s">
        <v>498</v>
      </c>
      <c r="N41" s="38"/>
    </row>
    <row r="42" spans="1:14" ht="28">
      <c r="A42" s="45">
        <v>41</v>
      </c>
      <c r="B42" s="46" t="s">
        <v>265</v>
      </c>
      <c r="C42" s="46">
        <v>266</v>
      </c>
      <c r="D42" s="46">
        <v>233</v>
      </c>
      <c r="E42" s="47">
        <v>0.46693386773547096</v>
      </c>
      <c r="F42" s="46" t="s">
        <v>565</v>
      </c>
      <c r="L42" s="38" t="s">
        <v>126</v>
      </c>
      <c r="M42" s="38" t="s">
        <v>517</v>
      </c>
      <c r="N42" s="38">
        <v>67</v>
      </c>
    </row>
    <row r="43" spans="1:14">
      <c r="A43" s="45">
        <v>42</v>
      </c>
      <c r="B43" s="46" t="s">
        <v>263</v>
      </c>
      <c r="C43" s="46">
        <v>165</v>
      </c>
      <c r="D43" s="46">
        <v>144</v>
      </c>
      <c r="E43" s="47">
        <v>0.46601941747572817</v>
      </c>
      <c r="F43" s="46" t="s">
        <v>519</v>
      </c>
      <c r="L43" s="38" t="s">
        <v>127</v>
      </c>
      <c r="M43" s="38" t="s">
        <v>518</v>
      </c>
      <c r="N43" s="38"/>
    </row>
    <row r="44" spans="1:14">
      <c r="A44" s="45">
        <v>43</v>
      </c>
      <c r="B44" s="46" t="s">
        <v>288</v>
      </c>
      <c r="C44" s="46">
        <v>288</v>
      </c>
      <c r="D44" s="46">
        <v>237</v>
      </c>
      <c r="E44" s="47">
        <v>0.4514285714285714</v>
      </c>
      <c r="F44" s="46" t="s">
        <v>498</v>
      </c>
      <c r="L44" s="38" t="s">
        <v>128</v>
      </c>
      <c r="M44" s="38" t="s">
        <v>519</v>
      </c>
      <c r="N44" s="38">
        <v>343</v>
      </c>
    </row>
    <row r="45" spans="1:14">
      <c r="A45" s="45">
        <v>44</v>
      </c>
      <c r="B45" s="46" t="s">
        <v>302</v>
      </c>
      <c r="C45" s="46">
        <v>148</v>
      </c>
      <c r="D45" s="46">
        <v>120</v>
      </c>
      <c r="E45" s="47">
        <v>0.44776119402985076</v>
      </c>
      <c r="F45" s="46" t="s">
        <v>498</v>
      </c>
      <c r="L45" s="38" t="s">
        <v>129</v>
      </c>
      <c r="M45" s="38" t="s">
        <v>520</v>
      </c>
      <c r="N45" s="38"/>
    </row>
    <row r="46" spans="1:14">
      <c r="A46" s="45">
        <v>45</v>
      </c>
      <c r="B46" s="46" t="s">
        <v>307</v>
      </c>
      <c r="C46" s="46">
        <v>111</v>
      </c>
      <c r="D46" s="46">
        <v>90</v>
      </c>
      <c r="E46" s="47">
        <v>0.44776119402985076</v>
      </c>
      <c r="F46" s="46" t="s">
        <v>498</v>
      </c>
      <c r="L46" s="38" t="s">
        <v>130</v>
      </c>
      <c r="M46" s="38" t="s">
        <v>498</v>
      </c>
      <c r="N46" s="38"/>
    </row>
    <row r="47" spans="1:14">
      <c r="A47" s="45">
        <v>46</v>
      </c>
      <c r="B47" s="46" t="s">
        <v>88</v>
      </c>
      <c r="C47" s="46">
        <v>260</v>
      </c>
      <c r="D47" s="46">
        <v>207</v>
      </c>
      <c r="E47" s="47">
        <v>0.44325481798715205</v>
      </c>
      <c r="F47" s="46" t="s">
        <v>498</v>
      </c>
      <c r="L47" s="38" t="s">
        <v>131</v>
      </c>
      <c r="M47" s="38" t="s">
        <v>498</v>
      </c>
      <c r="N47" s="38"/>
    </row>
    <row r="48" spans="1:14" ht="56">
      <c r="A48" s="45">
        <v>47</v>
      </c>
      <c r="B48" s="46" t="s">
        <v>181</v>
      </c>
      <c r="C48" s="46">
        <v>188</v>
      </c>
      <c r="D48" s="46">
        <v>146</v>
      </c>
      <c r="E48" s="47">
        <v>0.43712574850299402</v>
      </c>
      <c r="F48" s="46" t="s">
        <v>541</v>
      </c>
      <c r="L48" s="38" t="s">
        <v>132</v>
      </c>
      <c r="M48" s="38" t="s">
        <v>498</v>
      </c>
      <c r="N48" s="38"/>
    </row>
    <row r="49" spans="1:14">
      <c r="A49" s="45">
        <v>48</v>
      </c>
      <c r="B49" s="46" t="s">
        <v>337</v>
      </c>
      <c r="C49" s="46">
        <v>204</v>
      </c>
      <c r="D49" s="46">
        <v>158</v>
      </c>
      <c r="E49" s="47">
        <v>0.43646408839779005</v>
      </c>
      <c r="F49" s="46" t="s">
        <v>498</v>
      </c>
      <c r="L49" s="38" t="s">
        <v>133</v>
      </c>
      <c r="M49" s="38" t="s">
        <v>521</v>
      </c>
      <c r="N49" s="38"/>
    </row>
    <row r="50" spans="1:14">
      <c r="A50" s="45">
        <v>49</v>
      </c>
      <c r="B50" s="46" t="s">
        <v>169</v>
      </c>
      <c r="C50" s="46">
        <v>113</v>
      </c>
      <c r="D50" s="46">
        <v>87</v>
      </c>
      <c r="E50" s="47">
        <v>0.435</v>
      </c>
      <c r="F50" s="46" t="s">
        <v>498</v>
      </c>
      <c r="L50" s="38" t="s">
        <v>134</v>
      </c>
      <c r="M50" s="38" t="s">
        <v>498</v>
      </c>
      <c r="N50" s="38"/>
    </row>
    <row r="51" spans="1:14">
      <c r="A51" s="45">
        <v>50</v>
      </c>
      <c r="B51" s="46" t="s">
        <v>252</v>
      </c>
      <c r="C51" s="46">
        <v>124</v>
      </c>
      <c r="D51" s="46">
        <v>93</v>
      </c>
      <c r="E51" s="47">
        <v>0.42857142857142855</v>
      </c>
      <c r="F51" s="46" t="s">
        <v>519</v>
      </c>
      <c r="L51" s="38" t="s">
        <v>135</v>
      </c>
      <c r="M51" s="38" t="s">
        <v>522</v>
      </c>
      <c r="N51" s="38">
        <v>14</v>
      </c>
    </row>
    <row r="52" spans="1:14">
      <c r="A52" s="45">
        <v>51</v>
      </c>
      <c r="B52" s="46" t="s">
        <v>124</v>
      </c>
      <c r="C52" s="46">
        <v>123</v>
      </c>
      <c r="D52" s="46">
        <v>91</v>
      </c>
      <c r="E52" s="47">
        <v>0.42523364485981308</v>
      </c>
      <c r="F52" s="46" t="s">
        <v>498</v>
      </c>
      <c r="L52" s="38" t="s">
        <v>136</v>
      </c>
      <c r="M52" s="38" t="s">
        <v>498</v>
      </c>
      <c r="N52" s="38">
        <v>134</v>
      </c>
    </row>
    <row r="53" spans="1:14">
      <c r="A53" s="45">
        <v>52</v>
      </c>
      <c r="B53" s="46" t="s">
        <v>244</v>
      </c>
      <c r="C53" s="46">
        <v>129</v>
      </c>
      <c r="D53" s="46">
        <v>95</v>
      </c>
      <c r="E53" s="47">
        <v>0.42410714285714285</v>
      </c>
      <c r="F53" s="46" t="s">
        <v>498</v>
      </c>
      <c r="L53" s="38" t="s">
        <v>137</v>
      </c>
      <c r="M53" s="38" t="s">
        <v>503</v>
      </c>
      <c r="N53" s="38">
        <v>99</v>
      </c>
    </row>
    <row r="54" spans="1:14" ht="42">
      <c r="A54" s="45">
        <v>53</v>
      </c>
      <c r="B54" s="46" t="s">
        <v>297</v>
      </c>
      <c r="C54" s="46">
        <v>253</v>
      </c>
      <c r="D54" s="46">
        <v>185</v>
      </c>
      <c r="E54" s="47">
        <v>0.4223744292237443</v>
      </c>
      <c r="F54" s="46" t="s">
        <v>574</v>
      </c>
      <c r="L54" s="38" t="s">
        <v>138</v>
      </c>
      <c r="M54" s="38" t="s">
        <v>498</v>
      </c>
      <c r="N54" s="38">
        <v>6</v>
      </c>
    </row>
    <row r="55" spans="1:14">
      <c r="A55" s="45">
        <v>54</v>
      </c>
      <c r="B55" s="46" t="s">
        <v>245</v>
      </c>
      <c r="C55" s="46">
        <v>238</v>
      </c>
      <c r="D55" s="46">
        <v>173</v>
      </c>
      <c r="E55" s="47">
        <v>0.42092457420924573</v>
      </c>
      <c r="F55" s="46" t="s">
        <v>519</v>
      </c>
      <c r="L55" s="38" t="s">
        <v>139</v>
      </c>
      <c r="M55" s="38" t="s">
        <v>498</v>
      </c>
      <c r="N55" s="38"/>
    </row>
    <row r="56" spans="1:14">
      <c r="A56" s="45">
        <v>55</v>
      </c>
      <c r="B56" s="46" t="s">
        <v>236</v>
      </c>
      <c r="C56" s="46">
        <v>379</v>
      </c>
      <c r="D56" s="46">
        <v>270</v>
      </c>
      <c r="E56" s="47">
        <v>0.41602465331278893</v>
      </c>
      <c r="F56" s="46" t="s">
        <v>519</v>
      </c>
      <c r="L56" s="38" t="s">
        <v>140</v>
      </c>
      <c r="M56" s="38" t="s">
        <v>523</v>
      </c>
      <c r="N56" s="38">
        <v>129</v>
      </c>
    </row>
    <row r="57" spans="1:14">
      <c r="A57" s="45">
        <v>56</v>
      </c>
      <c r="B57" s="46" t="s">
        <v>332</v>
      </c>
      <c r="C57" s="46">
        <v>182</v>
      </c>
      <c r="D57" s="46">
        <v>128</v>
      </c>
      <c r="E57" s="47">
        <v>0.41290322580645161</v>
      </c>
      <c r="F57" s="46" t="s">
        <v>498</v>
      </c>
      <c r="L57" s="38" t="s">
        <v>141</v>
      </c>
      <c r="M57" s="38" t="s">
        <v>524</v>
      </c>
      <c r="N57" s="38"/>
    </row>
    <row r="58" spans="1:14">
      <c r="A58" s="45">
        <v>57</v>
      </c>
      <c r="B58" s="46" t="s">
        <v>286</v>
      </c>
      <c r="C58" s="46">
        <v>80</v>
      </c>
      <c r="D58" s="46">
        <v>56</v>
      </c>
      <c r="E58" s="47">
        <v>0.41176470588235292</v>
      </c>
      <c r="F58" s="46" t="s">
        <v>498</v>
      </c>
      <c r="L58" s="38" t="s">
        <v>142</v>
      </c>
      <c r="M58" s="38" t="s">
        <v>525</v>
      </c>
      <c r="N58" s="38"/>
    </row>
    <row r="59" spans="1:14">
      <c r="A59" s="45">
        <v>58</v>
      </c>
      <c r="B59" s="46" t="s">
        <v>229</v>
      </c>
      <c r="C59" s="46">
        <v>82</v>
      </c>
      <c r="D59" s="46">
        <v>57</v>
      </c>
      <c r="E59" s="47">
        <v>0.41007194244604317</v>
      </c>
      <c r="F59" s="46" t="s">
        <v>498</v>
      </c>
      <c r="L59" s="38" t="s">
        <v>143</v>
      </c>
      <c r="M59" s="38" t="s">
        <v>526</v>
      </c>
      <c r="N59" s="38"/>
    </row>
    <row r="60" spans="1:14">
      <c r="A60" s="45">
        <v>59</v>
      </c>
      <c r="B60" s="46" t="s">
        <v>134</v>
      </c>
      <c r="C60" s="46">
        <v>232</v>
      </c>
      <c r="D60" s="46">
        <v>161</v>
      </c>
      <c r="E60" s="47">
        <v>0.40966921119592875</v>
      </c>
      <c r="F60" s="46" t="s">
        <v>498</v>
      </c>
      <c r="L60" s="38" t="s">
        <v>144</v>
      </c>
      <c r="M60" s="38" t="s">
        <v>527</v>
      </c>
      <c r="N60" s="38"/>
    </row>
    <row r="61" spans="1:14">
      <c r="A61" s="45">
        <v>60</v>
      </c>
      <c r="B61" s="46" t="s">
        <v>211</v>
      </c>
      <c r="C61" s="46">
        <v>244</v>
      </c>
      <c r="D61" s="46">
        <v>164</v>
      </c>
      <c r="E61" s="47">
        <v>0.40196078431372551</v>
      </c>
      <c r="F61" s="46" t="s">
        <v>498</v>
      </c>
      <c r="L61" s="38" t="s">
        <v>145</v>
      </c>
      <c r="M61" s="38" t="s">
        <v>498</v>
      </c>
      <c r="N61" s="38">
        <v>211</v>
      </c>
    </row>
    <row r="62" spans="1:14">
      <c r="A62" s="45">
        <v>61</v>
      </c>
      <c r="B62" s="46" t="s">
        <v>298</v>
      </c>
      <c r="C62" s="46">
        <v>292</v>
      </c>
      <c r="D62" s="46">
        <v>196</v>
      </c>
      <c r="E62" s="47">
        <v>0.40163934426229508</v>
      </c>
      <c r="F62" s="46" t="s">
        <v>575</v>
      </c>
      <c r="L62" s="38" t="s">
        <v>146</v>
      </c>
      <c r="M62" s="38" t="s">
        <v>498</v>
      </c>
      <c r="N62" s="38"/>
    </row>
    <row r="63" spans="1:14" ht="28">
      <c r="A63" s="45">
        <v>62</v>
      </c>
      <c r="B63" s="46" t="s">
        <v>195</v>
      </c>
      <c r="C63" s="46">
        <v>114</v>
      </c>
      <c r="D63" s="46">
        <v>76</v>
      </c>
      <c r="E63" s="47">
        <v>0.4</v>
      </c>
      <c r="F63" s="46" t="s">
        <v>547</v>
      </c>
      <c r="L63" s="38" t="s">
        <v>147</v>
      </c>
      <c r="M63" s="38"/>
      <c r="N63" s="38"/>
    </row>
    <row r="64" spans="1:14">
      <c r="A64" s="45">
        <v>63</v>
      </c>
      <c r="B64" s="46" t="s">
        <v>179</v>
      </c>
      <c r="C64" s="46">
        <v>263</v>
      </c>
      <c r="D64" s="46">
        <v>175</v>
      </c>
      <c r="E64" s="47">
        <v>0.3995433789954338</v>
      </c>
      <c r="F64" s="46" t="s">
        <v>498</v>
      </c>
      <c r="L64" s="38" t="s">
        <v>148</v>
      </c>
      <c r="M64" s="38" t="s">
        <v>528</v>
      </c>
      <c r="N64" s="38"/>
    </row>
    <row r="65" spans="1:14" ht="28">
      <c r="A65" s="45">
        <v>64</v>
      </c>
      <c r="B65" s="46" t="s">
        <v>269</v>
      </c>
      <c r="C65" s="46">
        <v>273</v>
      </c>
      <c r="D65" s="46">
        <v>179</v>
      </c>
      <c r="E65" s="47">
        <v>0.39601769911504425</v>
      </c>
      <c r="F65" s="46" t="s">
        <v>566</v>
      </c>
      <c r="L65" s="38" t="s">
        <v>149</v>
      </c>
      <c r="M65" s="38" t="s">
        <v>529</v>
      </c>
      <c r="N65" s="38">
        <v>52</v>
      </c>
    </row>
    <row r="66" spans="1:14">
      <c r="A66" s="45">
        <v>65</v>
      </c>
      <c r="B66" s="46" t="s">
        <v>303</v>
      </c>
      <c r="C66" s="46">
        <v>263</v>
      </c>
      <c r="D66" s="46">
        <v>172</v>
      </c>
      <c r="E66" s="47">
        <v>0.39540229885057471</v>
      </c>
      <c r="F66" s="46" t="s">
        <v>498</v>
      </c>
      <c r="L66" s="38" t="s">
        <v>150</v>
      </c>
      <c r="M66" s="38" t="s">
        <v>519</v>
      </c>
      <c r="N66" s="38">
        <v>14</v>
      </c>
    </row>
    <row r="67" spans="1:14">
      <c r="A67" s="45">
        <v>66</v>
      </c>
      <c r="B67" s="46" t="s">
        <v>289</v>
      </c>
      <c r="C67" s="46">
        <v>123</v>
      </c>
      <c r="D67" s="46">
        <v>80</v>
      </c>
      <c r="E67" s="47">
        <v>0.39408866995073893</v>
      </c>
      <c r="F67" s="46" t="s">
        <v>498</v>
      </c>
      <c r="L67" s="38" t="s">
        <v>151</v>
      </c>
      <c r="M67" s="38" t="s">
        <v>498</v>
      </c>
      <c r="N67" s="38">
        <v>157</v>
      </c>
    </row>
    <row r="68" spans="1:14">
      <c r="A68" s="45">
        <v>67</v>
      </c>
      <c r="B68" s="46" t="s">
        <v>340</v>
      </c>
      <c r="C68" s="46">
        <v>116</v>
      </c>
      <c r="D68" s="46">
        <v>75</v>
      </c>
      <c r="E68" s="47">
        <v>0.39267015706806285</v>
      </c>
      <c r="F68" s="46" t="s">
        <v>498</v>
      </c>
      <c r="L68" s="38" t="s">
        <v>152</v>
      </c>
      <c r="M68" s="38" t="s">
        <v>530</v>
      </c>
      <c r="N68" s="38"/>
    </row>
    <row r="69" spans="1:14">
      <c r="A69" s="45">
        <v>68</v>
      </c>
      <c r="B69" s="46" t="s">
        <v>220</v>
      </c>
      <c r="C69" s="46">
        <v>150</v>
      </c>
      <c r="D69" s="46">
        <v>95</v>
      </c>
      <c r="E69" s="47">
        <v>0.38775510204081631</v>
      </c>
      <c r="F69" s="46" t="s">
        <v>519</v>
      </c>
      <c r="L69" s="38" t="s">
        <v>153</v>
      </c>
      <c r="M69" s="38" t="s">
        <v>498</v>
      </c>
      <c r="N69" s="38">
        <v>127</v>
      </c>
    </row>
    <row r="70" spans="1:14">
      <c r="A70" s="45">
        <v>69</v>
      </c>
      <c r="B70" s="46" t="s">
        <v>274</v>
      </c>
      <c r="C70" s="46">
        <v>103</v>
      </c>
      <c r="D70" s="46">
        <v>65</v>
      </c>
      <c r="E70" s="47">
        <v>0.38690476190476192</v>
      </c>
      <c r="F70" s="46" t="s">
        <v>498</v>
      </c>
      <c r="L70" s="38" t="s">
        <v>154</v>
      </c>
      <c r="M70" s="38" t="s">
        <v>531</v>
      </c>
      <c r="N70" s="38">
        <v>15</v>
      </c>
    </row>
    <row r="71" spans="1:14" ht="28">
      <c r="A71" s="45">
        <v>70</v>
      </c>
      <c r="B71" s="46" t="s">
        <v>208</v>
      </c>
      <c r="C71" s="46">
        <v>183</v>
      </c>
      <c r="D71" s="46">
        <v>115</v>
      </c>
      <c r="E71" s="47">
        <v>0.38590604026845637</v>
      </c>
      <c r="F71" s="46" t="s">
        <v>550</v>
      </c>
      <c r="L71" s="38" t="s">
        <v>155</v>
      </c>
      <c r="M71" s="38" t="s">
        <v>498</v>
      </c>
      <c r="N71" s="38">
        <v>147</v>
      </c>
    </row>
    <row r="72" spans="1:14" ht="28">
      <c r="A72" s="45">
        <v>71</v>
      </c>
      <c r="B72" s="46" t="s">
        <v>172</v>
      </c>
      <c r="C72" s="46">
        <v>175</v>
      </c>
      <c r="D72" s="46">
        <v>109</v>
      </c>
      <c r="E72" s="47">
        <v>0.38380281690140844</v>
      </c>
      <c r="F72" s="46" t="s">
        <v>538</v>
      </c>
      <c r="L72" s="38" t="s">
        <v>156</v>
      </c>
      <c r="M72" s="38" t="s">
        <v>532</v>
      </c>
      <c r="N72" s="38"/>
    </row>
    <row r="73" spans="1:14" ht="28">
      <c r="A73" s="45">
        <v>72</v>
      </c>
      <c r="B73" s="46" t="s">
        <v>320</v>
      </c>
      <c r="C73" s="46">
        <v>211</v>
      </c>
      <c r="D73" s="46">
        <v>130</v>
      </c>
      <c r="E73" s="47">
        <v>0.38123167155425219</v>
      </c>
      <c r="F73" s="46" t="s">
        <v>584</v>
      </c>
      <c r="L73" s="38" t="s">
        <v>157</v>
      </c>
      <c r="M73" s="38" t="s">
        <v>498</v>
      </c>
      <c r="N73" s="38"/>
    </row>
    <row r="74" spans="1:14">
      <c r="A74" s="45">
        <v>73</v>
      </c>
      <c r="B74" s="46" t="s">
        <v>89</v>
      </c>
      <c r="C74" s="46">
        <v>170</v>
      </c>
      <c r="D74" s="46">
        <v>104</v>
      </c>
      <c r="E74" s="47">
        <v>0.37956204379562042</v>
      </c>
      <c r="F74" s="46" t="s">
        <v>498</v>
      </c>
      <c r="L74" s="38" t="s">
        <v>158</v>
      </c>
      <c r="M74" s="38" t="s">
        <v>498</v>
      </c>
      <c r="N74" s="38"/>
    </row>
    <row r="75" spans="1:14">
      <c r="A75" s="45">
        <v>74</v>
      </c>
      <c r="B75" s="46" t="s">
        <v>207</v>
      </c>
      <c r="C75" s="46">
        <v>95</v>
      </c>
      <c r="D75" s="46">
        <v>58</v>
      </c>
      <c r="E75" s="47">
        <v>0.37908496732026142</v>
      </c>
      <c r="F75" s="46" t="s">
        <v>498</v>
      </c>
      <c r="L75" s="38" t="s">
        <v>159</v>
      </c>
      <c r="M75" s="38" t="s">
        <v>498</v>
      </c>
      <c r="N75" s="38"/>
    </row>
    <row r="76" spans="1:14">
      <c r="A76" s="45">
        <v>75</v>
      </c>
      <c r="B76" s="46" t="s">
        <v>316</v>
      </c>
      <c r="C76" s="46">
        <v>174</v>
      </c>
      <c r="D76" s="46">
        <v>105</v>
      </c>
      <c r="E76" s="47">
        <v>0.37634408602150538</v>
      </c>
      <c r="F76" s="46" t="s">
        <v>498</v>
      </c>
      <c r="L76" s="38" t="s">
        <v>160</v>
      </c>
      <c r="M76" s="38" t="s">
        <v>533</v>
      </c>
      <c r="N76" s="38">
        <v>166</v>
      </c>
    </row>
    <row r="77" spans="1:14">
      <c r="A77" s="45">
        <v>76</v>
      </c>
      <c r="B77" s="46" t="s">
        <v>99</v>
      </c>
      <c r="C77" s="46">
        <v>321</v>
      </c>
      <c r="D77" s="46">
        <v>193</v>
      </c>
      <c r="E77" s="47">
        <v>0.3754863813229572</v>
      </c>
      <c r="F77" s="46" t="s">
        <v>498</v>
      </c>
      <c r="L77" s="38" t="s">
        <v>161</v>
      </c>
      <c r="M77" s="38" t="s">
        <v>534</v>
      </c>
      <c r="N77" s="38"/>
    </row>
    <row r="78" spans="1:14">
      <c r="A78" s="45">
        <v>77</v>
      </c>
      <c r="B78" s="46" t="s">
        <v>183</v>
      </c>
      <c r="C78" s="46">
        <v>375</v>
      </c>
      <c r="D78" s="46">
        <v>220</v>
      </c>
      <c r="E78" s="47">
        <v>0.36974789915966388</v>
      </c>
      <c r="F78" s="46" t="s">
        <v>498</v>
      </c>
      <c r="L78" s="38" t="s">
        <v>162</v>
      </c>
      <c r="M78" s="38" t="s">
        <v>535</v>
      </c>
      <c r="N78" s="38"/>
    </row>
    <row r="79" spans="1:14">
      <c r="A79" s="45">
        <v>78</v>
      </c>
      <c r="B79" s="46" t="s">
        <v>326</v>
      </c>
      <c r="C79" s="46">
        <v>272</v>
      </c>
      <c r="D79" s="46">
        <v>159</v>
      </c>
      <c r="E79" s="47">
        <v>0.36890951276102091</v>
      </c>
      <c r="F79" s="46" t="s">
        <v>498</v>
      </c>
      <c r="L79" s="38" t="s">
        <v>163</v>
      </c>
      <c r="M79" s="38"/>
      <c r="N79" s="38"/>
    </row>
    <row r="80" spans="1:14" ht="28">
      <c r="A80" s="45">
        <v>79</v>
      </c>
      <c r="B80" s="46" t="s">
        <v>115</v>
      </c>
      <c r="C80" s="46">
        <v>162</v>
      </c>
      <c r="D80" s="46">
        <v>94</v>
      </c>
      <c r="E80" s="47">
        <v>0.3671875</v>
      </c>
      <c r="F80" s="46" t="s">
        <v>509</v>
      </c>
      <c r="L80" s="38" t="s">
        <v>164</v>
      </c>
      <c r="M80" s="38" t="s">
        <v>536</v>
      </c>
      <c r="N80" s="38">
        <v>177</v>
      </c>
    </row>
    <row r="81" spans="1:14">
      <c r="A81" s="45">
        <v>80</v>
      </c>
      <c r="B81" s="46" t="s">
        <v>268</v>
      </c>
      <c r="C81" s="46">
        <v>316</v>
      </c>
      <c r="D81" s="46">
        <v>176</v>
      </c>
      <c r="E81" s="47">
        <v>0.35772357723577236</v>
      </c>
      <c r="F81" s="46" t="s">
        <v>498</v>
      </c>
      <c r="L81" s="38" t="s">
        <v>165</v>
      </c>
      <c r="M81" s="38" t="s">
        <v>498</v>
      </c>
      <c r="N81" s="38"/>
    </row>
    <row r="82" spans="1:14" ht="28">
      <c r="A82" s="45">
        <v>81</v>
      </c>
      <c r="B82" s="46" t="s">
        <v>312</v>
      </c>
      <c r="C82" s="46">
        <v>108</v>
      </c>
      <c r="D82" s="46">
        <v>60</v>
      </c>
      <c r="E82" s="47">
        <v>0.35714285714285715</v>
      </c>
      <c r="F82" s="46" t="s">
        <v>579</v>
      </c>
      <c r="L82" s="38" t="s">
        <v>166</v>
      </c>
      <c r="M82" s="38" t="s">
        <v>498</v>
      </c>
      <c r="N82" s="38">
        <v>81</v>
      </c>
    </row>
    <row r="83" spans="1:14" ht="42">
      <c r="A83" s="45">
        <v>82</v>
      </c>
      <c r="B83" s="46" t="s">
        <v>133</v>
      </c>
      <c r="C83" s="46">
        <v>352</v>
      </c>
      <c r="D83" s="46">
        <v>195</v>
      </c>
      <c r="E83" s="47">
        <v>0.35648994515539306</v>
      </c>
      <c r="F83" s="46" t="s">
        <v>521</v>
      </c>
      <c r="L83" s="38" t="s">
        <v>167</v>
      </c>
      <c r="M83" s="38" t="s">
        <v>537</v>
      </c>
      <c r="N83" s="38">
        <v>47</v>
      </c>
    </row>
    <row r="84" spans="1:14" ht="28">
      <c r="A84" s="45">
        <v>83</v>
      </c>
      <c r="B84" s="46" t="s">
        <v>137</v>
      </c>
      <c r="C84" s="46">
        <v>358</v>
      </c>
      <c r="D84" s="46">
        <v>195</v>
      </c>
      <c r="E84" s="47">
        <v>0.35262206148282099</v>
      </c>
      <c r="F84" s="46" t="s">
        <v>503</v>
      </c>
      <c r="L84" s="38" t="s">
        <v>168</v>
      </c>
      <c r="M84" s="38" t="s">
        <v>498</v>
      </c>
      <c r="N84" s="38"/>
    </row>
    <row r="85" spans="1:14">
      <c r="A85" s="45">
        <v>84</v>
      </c>
      <c r="B85" s="46" t="s">
        <v>95</v>
      </c>
      <c r="C85" s="46">
        <v>237</v>
      </c>
      <c r="D85" s="46">
        <v>128</v>
      </c>
      <c r="E85" s="47">
        <v>0.35068493150684932</v>
      </c>
      <c r="F85" s="46" t="s">
        <v>498</v>
      </c>
      <c r="L85" s="38" t="s">
        <v>169</v>
      </c>
      <c r="M85" s="38" t="s">
        <v>498</v>
      </c>
      <c r="N85" s="38"/>
    </row>
    <row r="86" spans="1:14">
      <c r="A86" s="45">
        <v>85</v>
      </c>
      <c r="B86" s="46" t="s">
        <v>101</v>
      </c>
      <c r="C86" s="46">
        <v>206</v>
      </c>
      <c r="D86" s="46">
        <v>111</v>
      </c>
      <c r="E86" s="47">
        <v>0.35015772870662459</v>
      </c>
      <c r="F86" s="46" t="s">
        <v>498</v>
      </c>
      <c r="L86" s="38" t="s">
        <v>170</v>
      </c>
      <c r="M86" s="38" t="s">
        <v>498</v>
      </c>
      <c r="N86" s="38"/>
    </row>
    <row r="87" spans="1:14">
      <c r="A87" s="45">
        <v>86</v>
      </c>
      <c r="B87" s="46" t="s">
        <v>279</v>
      </c>
      <c r="C87" s="46">
        <v>186</v>
      </c>
      <c r="D87" s="46">
        <v>100</v>
      </c>
      <c r="E87" s="47">
        <v>0.34965034965034963</v>
      </c>
      <c r="F87" s="46" t="s">
        <v>498</v>
      </c>
      <c r="L87" s="38" t="s">
        <v>171</v>
      </c>
      <c r="M87" s="38"/>
      <c r="N87" s="38">
        <v>149</v>
      </c>
    </row>
    <row r="88" spans="1:14">
      <c r="A88" s="45">
        <v>87</v>
      </c>
      <c r="B88" s="46" t="s">
        <v>103</v>
      </c>
      <c r="C88" s="46">
        <v>108</v>
      </c>
      <c r="D88" s="46">
        <v>57</v>
      </c>
      <c r="E88" s="47">
        <v>0.34545454545454546</v>
      </c>
      <c r="F88" s="46" t="s">
        <v>498</v>
      </c>
      <c r="L88" s="38" t="s">
        <v>172</v>
      </c>
      <c r="M88" s="38" t="s">
        <v>538</v>
      </c>
      <c r="N88" s="38"/>
    </row>
    <row r="89" spans="1:14">
      <c r="A89" s="45">
        <v>88</v>
      </c>
      <c r="B89" s="46" t="s">
        <v>235</v>
      </c>
      <c r="C89" s="46">
        <v>147</v>
      </c>
      <c r="D89" s="46">
        <v>77</v>
      </c>
      <c r="E89" s="47">
        <v>0.34375</v>
      </c>
      <c r="F89" s="46" t="s">
        <v>498</v>
      </c>
      <c r="L89" s="38" t="s">
        <v>173</v>
      </c>
      <c r="M89" s="38" t="s">
        <v>498</v>
      </c>
      <c r="N89" s="38">
        <v>7</v>
      </c>
    </row>
    <row r="90" spans="1:14" ht="28">
      <c r="A90" s="45">
        <v>89</v>
      </c>
      <c r="B90" s="46" t="s">
        <v>180</v>
      </c>
      <c r="C90" s="46">
        <v>113</v>
      </c>
      <c r="D90" s="46">
        <v>59</v>
      </c>
      <c r="E90" s="47">
        <v>0.34302325581395349</v>
      </c>
      <c r="F90" s="46" t="s">
        <v>540</v>
      </c>
      <c r="L90" s="38" t="s">
        <v>174</v>
      </c>
      <c r="M90" s="38" t="s">
        <v>498</v>
      </c>
      <c r="N90" s="38">
        <v>316</v>
      </c>
    </row>
    <row r="91" spans="1:14">
      <c r="A91" s="45">
        <v>90</v>
      </c>
      <c r="B91" s="46" t="s">
        <v>238</v>
      </c>
      <c r="C91" s="46">
        <v>213</v>
      </c>
      <c r="D91" s="46">
        <v>111</v>
      </c>
      <c r="E91" s="47">
        <v>0.34259259259259262</v>
      </c>
      <c r="F91" s="46" t="s">
        <v>498</v>
      </c>
      <c r="L91" s="38" t="s">
        <v>175</v>
      </c>
      <c r="M91" s="38" t="s">
        <v>498</v>
      </c>
      <c r="N91" s="38"/>
    </row>
    <row r="92" spans="1:14">
      <c r="A92" s="45">
        <v>91</v>
      </c>
      <c r="B92" s="46" t="s">
        <v>218</v>
      </c>
      <c r="C92" s="46">
        <v>144</v>
      </c>
      <c r="D92" s="46">
        <v>75</v>
      </c>
      <c r="E92" s="47">
        <v>0.34246575342465752</v>
      </c>
      <c r="F92" s="46" t="s">
        <v>498</v>
      </c>
      <c r="L92" s="38" t="s">
        <v>176</v>
      </c>
      <c r="M92" s="38" t="s">
        <v>498</v>
      </c>
      <c r="N92" s="38"/>
    </row>
    <row r="93" spans="1:14" ht="28">
      <c r="A93" s="45">
        <v>92</v>
      </c>
      <c r="B93" s="46" t="s">
        <v>301</v>
      </c>
      <c r="C93" s="46">
        <v>149</v>
      </c>
      <c r="D93" s="46">
        <v>77</v>
      </c>
      <c r="E93" s="47">
        <v>0.34070796460176989</v>
      </c>
      <c r="F93" s="46" t="s">
        <v>576</v>
      </c>
      <c r="L93" s="38" t="s">
        <v>177</v>
      </c>
      <c r="M93" s="38" t="s">
        <v>519</v>
      </c>
      <c r="N93" s="38"/>
    </row>
    <row r="94" spans="1:14">
      <c r="A94" s="45">
        <v>93</v>
      </c>
      <c r="B94" s="46" t="s">
        <v>239</v>
      </c>
      <c r="C94" s="46">
        <v>398</v>
      </c>
      <c r="D94" s="46">
        <v>203</v>
      </c>
      <c r="E94" s="47">
        <v>0.33777038269550747</v>
      </c>
      <c r="F94" s="46" t="s">
        <v>498</v>
      </c>
      <c r="L94" s="38" t="s">
        <v>178</v>
      </c>
      <c r="M94" s="38" t="s">
        <v>539</v>
      </c>
      <c r="N94" s="38"/>
    </row>
    <row r="95" spans="1:14" ht="28">
      <c r="A95" s="45">
        <v>94</v>
      </c>
      <c r="B95" s="46" t="s">
        <v>277</v>
      </c>
      <c r="C95" s="46">
        <v>171</v>
      </c>
      <c r="D95" s="46">
        <v>87</v>
      </c>
      <c r="E95" s="47">
        <v>0.33720930232558138</v>
      </c>
      <c r="F95" s="46" t="s">
        <v>569</v>
      </c>
      <c r="L95" s="38" t="s">
        <v>179</v>
      </c>
      <c r="M95" s="38" t="s">
        <v>498</v>
      </c>
      <c r="N95" s="38"/>
    </row>
    <row r="96" spans="1:14" ht="28">
      <c r="A96" s="45">
        <v>95</v>
      </c>
      <c r="B96" s="46" t="s">
        <v>142</v>
      </c>
      <c r="C96" s="46">
        <v>412</v>
      </c>
      <c r="D96" s="46">
        <v>208</v>
      </c>
      <c r="E96" s="47">
        <v>0.33548387096774196</v>
      </c>
      <c r="F96" s="46" t="s">
        <v>525</v>
      </c>
      <c r="L96" s="38" t="s">
        <v>180</v>
      </c>
      <c r="M96" s="38" t="s">
        <v>540</v>
      </c>
      <c r="N96" s="38"/>
    </row>
    <row r="97" spans="1:14" ht="28">
      <c r="A97" s="45">
        <v>96</v>
      </c>
      <c r="B97" s="46" t="s">
        <v>98</v>
      </c>
      <c r="C97" s="46">
        <v>106</v>
      </c>
      <c r="D97" s="46">
        <v>53</v>
      </c>
      <c r="E97" s="47">
        <v>0.33333333333333331</v>
      </c>
      <c r="F97" s="46" t="s">
        <v>501</v>
      </c>
      <c r="L97" s="38" t="s">
        <v>181</v>
      </c>
      <c r="M97" s="38" t="s">
        <v>541</v>
      </c>
      <c r="N97" s="38">
        <v>92</v>
      </c>
    </row>
    <row r="98" spans="1:14">
      <c r="A98" s="45">
        <v>97</v>
      </c>
      <c r="B98" s="46" t="s">
        <v>296</v>
      </c>
      <c r="C98" s="46">
        <v>114</v>
      </c>
      <c r="D98" s="46">
        <v>57</v>
      </c>
      <c r="E98" s="47">
        <v>0.33333333333333331</v>
      </c>
      <c r="F98" s="46" t="s">
        <v>498</v>
      </c>
      <c r="L98" s="38" t="s">
        <v>182</v>
      </c>
      <c r="M98" s="38" t="s">
        <v>542</v>
      </c>
      <c r="N98" s="38"/>
    </row>
    <row r="99" spans="1:14">
      <c r="A99" s="45">
        <v>98</v>
      </c>
      <c r="B99" s="46" t="s">
        <v>158</v>
      </c>
      <c r="C99" s="46">
        <v>158</v>
      </c>
      <c r="D99" s="46">
        <v>77</v>
      </c>
      <c r="E99" s="47">
        <v>0.32765957446808508</v>
      </c>
      <c r="F99" s="46" t="s">
        <v>498</v>
      </c>
      <c r="L99" s="38" t="s">
        <v>183</v>
      </c>
      <c r="M99" s="38" t="s">
        <v>498</v>
      </c>
      <c r="N99" s="38">
        <v>161</v>
      </c>
    </row>
    <row r="100" spans="1:14">
      <c r="A100" s="45">
        <v>99</v>
      </c>
      <c r="B100" s="46" t="s">
        <v>159</v>
      </c>
      <c r="C100" s="46">
        <v>79</v>
      </c>
      <c r="D100" s="46">
        <v>38</v>
      </c>
      <c r="E100" s="47">
        <v>0.3247863247863248</v>
      </c>
      <c r="F100" s="46" t="s">
        <v>498</v>
      </c>
      <c r="L100" s="38" t="s">
        <v>184</v>
      </c>
      <c r="M100" s="38" t="s">
        <v>543</v>
      </c>
      <c r="N100" s="38">
        <v>74</v>
      </c>
    </row>
    <row r="101" spans="1:14">
      <c r="A101" s="45">
        <v>100</v>
      </c>
      <c r="B101" s="46" t="s">
        <v>317</v>
      </c>
      <c r="C101" s="46">
        <v>209</v>
      </c>
      <c r="D101" s="46">
        <v>100</v>
      </c>
      <c r="E101" s="47">
        <v>0.32362459546925565</v>
      </c>
      <c r="F101" s="46" t="s">
        <v>498</v>
      </c>
      <c r="L101" s="38" t="s">
        <v>185</v>
      </c>
      <c r="M101" s="38" t="s">
        <v>519</v>
      </c>
      <c r="N101" s="38"/>
    </row>
    <row r="102" spans="1:14" ht="42">
      <c r="A102" s="45">
        <v>101</v>
      </c>
      <c r="B102" s="46" t="s">
        <v>106</v>
      </c>
      <c r="C102" s="46">
        <v>726</v>
      </c>
      <c r="D102" s="46">
        <v>344</v>
      </c>
      <c r="E102" s="47">
        <v>0.32149532710280376</v>
      </c>
      <c r="F102" s="46" t="s">
        <v>502</v>
      </c>
      <c r="L102" s="38" t="s">
        <v>186</v>
      </c>
      <c r="M102" s="38" t="s">
        <v>498</v>
      </c>
      <c r="N102" s="38">
        <v>0</v>
      </c>
    </row>
    <row r="103" spans="1:14">
      <c r="A103" s="45">
        <v>102</v>
      </c>
      <c r="B103" s="46" t="s">
        <v>221</v>
      </c>
      <c r="C103" s="46">
        <v>409</v>
      </c>
      <c r="D103" s="46">
        <v>192</v>
      </c>
      <c r="E103" s="47">
        <v>0.3194675540765391</v>
      </c>
      <c r="F103" s="46" t="s">
        <v>519</v>
      </c>
      <c r="L103" s="38" t="s">
        <v>187</v>
      </c>
      <c r="M103" s="38" t="s">
        <v>498</v>
      </c>
      <c r="N103" s="38"/>
    </row>
    <row r="104" spans="1:14">
      <c r="A104" s="45">
        <v>103</v>
      </c>
      <c r="B104" s="46" t="s">
        <v>260</v>
      </c>
      <c r="C104" s="46">
        <v>247</v>
      </c>
      <c r="D104" s="46">
        <v>115</v>
      </c>
      <c r="E104" s="47">
        <v>0.31767955801104975</v>
      </c>
      <c r="F104" s="46" t="s">
        <v>498</v>
      </c>
      <c r="L104" s="38" t="s">
        <v>188</v>
      </c>
      <c r="M104" s="38" t="s">
        <v>544</v>
      </c>
      <c r="N104" s="38">
        <v>8</v>
      </c>
    </row>
    <row r="105" spans="1:14">
      <c r="A105" s="45">
        <v>104</v>
      </c>
      <c r="B105" s="46" t="s">
        <v>155</v>
      </c>
      <c r="C105" s="46">
        <v>494</v>
      </c>
      <c r="D105" s="46">
        <v>228</v>
      </c>
      <c r="E105" s="47">
        <v>0.31578947368421051</v>
      </c>
      <c r="F105" s="46" t="s">
        <v>498</v>
      </c>
      <c r="L105" s="38" t="s">
        <v>189</v>
      </c>
      <c r="M105" s="38" t="s">
        <v>545</v>
      </c>
      <c r="N105" s="38"/>
    </row>
    <row r="106" spans="1:14">
      <c r="A106" s="45">
        <v>105</v>
      </c>
      <c r="B106" s="46" t="s">
        <v>294</v>
      </c>
      <c r="C106" s="46">
        <v>323</v>
      </c>
      <c r="D106" s="46">
        <v>148</v>
      </c>
      <c r="E106" s="47">
        <v>0.31422505307855625</v>
      </c>
      <c r="F106" s="46" t="s">
        <v>519</v>
      </c>
      <c r="L106" s="38" t="s">
        <v>190</v>
      </c>
      <c r="M106" s="38" t="s">
        <v>546</v>
      </c>
      <c r="N106" s="38"/>
    </row>
    <row r="107" spans="1:14">
      <c r="A107" s="45">
        <v>106</v>
      </c>
      <c r="B107" s="46" t="s">
        <v>128</v>
      </c>
      <c r="C107" s="46">
        <v>529</v>
      </c>
      <c r="D107" s="46">
        <v>238</v>
      </c>
      <c r="E107" s="47">
        <v>0.31029986962190353</v>
      </c>
      <c r="F107" s="46" t="s">
        <v>519</v>
      </c>
      <c r="L107" s="38" t="s">
        <v>191</v>
      </c>
      <c r="M107" s="38" t="s">
        <v>498</v>
      </c>
      <c r="N107" s="38">
        <v>13</v>
      </c>
    </row>
    <row r="108" spans="1:14" ht="28">
      <c r="A108" s="45">
        <v>107</v>
      </c>
      <c r="B108" s="46" t="s">
        <v>232</v>
      </c>
      <c r="C108" s="46">
        <v>711</v>
      </c>
      <c r="D108" s="46">
        <v>319</v>
      </c>
      <c r="E108" s="47">
        <v>0.30970873786407765</v>
      </c>
      <c r="F108" s="46" t="s">
        <v>557</v>
      </c>
      <c r="L108" s="38" t="s">
        <v>192</v>
      </c>
      <c r="M108" s="38" t="s">
        <v>498</v>
      </c>
      <c r="N108" s="38">
        <v>71</v>
      </c>
    </row>
    <row r="109" spans="1:14">
      <c r="A109" s="45">
        <v>108</v>
      </c>
      <c r="B109" s="46" t="s">
        <v>151</v>
      </c>
      <c r="C109" s="46">
        <v>700</v>
      </c>
      <c r="D109" s="46">
        <v>309</v>
      </c>
      <c r="E109" s="47">
        <v>0.3062438057482656</v>
      </c>
      <c r="F109" s="46" t="s">
        <v>498</v>
      </c>
      <c r="L109" s="38" t="s">
        <v>193</v>
      </c>
      <c r="M109" s="38" t="s">
        <v>498</v>
      </c>
      <c r="N109" s="38"/>
    </row>
    <row r="110" spans="1:14" ht="28">
      <c r="A110" s="45">
        <v>109</v>
      </c>
      <c r="B110" s="46" t="s">
        <v>154</v>
      </c>
      <c r="C110" s="46">
        <v>245</v>
      </c>
      <c r="D110" s="46">
        <v>108</v>
      </c>
      <c r="E110" s="47">
        <v>0.30594900849858359</v>
      </c>
      <c r="F110" s="46" t="s">
        <v>531</v>
      </c>
      <c r="L110" s="38" t="s">
        <v>194</v>
      </c>
      <c r="M110" s="38" t="s">
        <v>519</v>
      </c>
      <c r="N110" s="38">
        <v>17</v>
      </c>
    </row>
    <row r="111" spans="1:14" ht="28">
      <c r="A111" s="45">
        <v>110</v>
      </c>
      <c r="B111" s="46" t="s">
        <v>143</v>
      </c>
      <c r="C111" s="46">
        <v>245</v>
      </c>
      <c r="D111" s="46">
        <v>107</v>
      </c>
      <c r="E111" s="47">
        <v>0.30397727272727271</v>
      </c>
      <c r="F111" s="46" t="s">
        <v>526</v>
      </c>
      <c r="L111" s="38" t="s">
        <v>195</v>
      </c>
      <c r="M111" s="38" t="s">
        <v>547</v>
      </c>
      <c r="N111" s="38"/>
    </row>
    <row r="112" spans="1:14">
      <c r="A112" s="45">
        <v>111</v>
      </c>
      <c r="B112" s="46" t="s">
        <v>262</v>
      </c>
      <c r="C112" s="46">
        <v>281</v>
      </c>
      <c r="D112" s="46">
        <v>121</v>
      </c>
      <c r="E112" s="47">
        <v>0.30099502487562191</v>
      </c>
      <c r="F112" s="46" t="s">
        <v>498</v>
      </c>
      <c r="L112" s="38" t="s">
        <v>493</v>
      </c>
      <c r="M112" s="38" t="s">
        <v>498</v>
      </c>
      <c r="N112" s="38">
        <v>85</v>
      </c>
    </row>
    <row r="113" spans="1:14" ht="28">
      <c r="A113" s="45">
        <v>112</v>
      </c>
      <c r="B113" s="46" t="s">
        <v>123</v>
      </c>
      <c r="C113" s="46">
        <v>257</v>
      </c>
      <c r="D113" s="46">
        <v>109</v>
      </c>
      <c r="E113" s="47">
        <v>0.29781420765027322</v>
      </c>
      <c r="F113" s="46" t="s">
        <v>516</v>
      </c>
      <c r="L113" s="38" t="s">
        <v>197</v>
      </c>
      <c r="M113" s="38" t="s">
        <v>498</v>
      </c>
      <c r="N113" s="38"/>
    </row>
    <row r="114" spans="1:14">
      <c r="A114" s="45">
        <v>113</v>
      </c>
      <c r="B114" s="46" t="s">
        <v>160</v>
      </c>
      <c r="C114" s="46">
        <v>404</v>
      </c>
      <c r="D114" s="46">
        <v>171</v>
      </c>
      <c r="E114" s="47">
        <v>0.29739130434782607</v>
      </c>
      <c r="F114" s="46" t="s">
        <v>533</v>
      </c>
      <c r="L114" s="38" t="s">
        <v>198</v>
      </c>
      <c r="M114" s="38" t="s">
        <v>498</v>
      </c>
      <c r="N114" s="38"/>
    </row>
    <row r="115" spans="1:14">
      <c r="A115" s="45">
        <v>114</v>
      </c>
      <c r="B115" s="46" t="s">
        <v>162</v>
      </c>
      <c r="C115" s="46">
        <v>270</v>
      </c>
      <c r="D115" s="46">
        <v>114</v>
      </c>
      <c r="E115" s="47">
        <v>0.296875</v>
      </c>
      <c r="F115" s="46" t="s">
        <v>535</v>
      </c>
      <c r="L115" s="38" t="s">
        <v>199</v>
      </c>
      <c r="M115" s="38" t="s">
        <v>498</v>
      </c>
      <c r="N115" s="38"/>
    </row>
    <row r="116" spans="1:14" ht="28">
      <c r="A116" s="45">
        <v>115</v>
      </c>
      <c r="B116" s="46" t="s">
        <v>339</v>
      </c>
      <c r="C116" s="46">
        <v>423</v>
      </c>
      <c r="D116" s="46">
        <v>178</v>
      </c>
      <c r="E116" s="47">
        <v>0.29617304492512481</v>
      </c>
      <c r="F116" s="46" t="s">
        <v>583</v>
      </c>
      <c r="L116" s="38" t="s">
        <v>200</v>
      </c>
      <c r="M116" s="38" t="s">
        <v>498</v>
      </c>
      <c r="N116" s="38">
        <v>20</v>
      </c>
    </row>
    <row r="117" spans="1:14">
      <c r="A117" s="45">
        <v>116</v>
      </c>
      <c r="B117" s="46" t="s">
        <v>275</v>
      </c>
      <c r="C117" s="46">
        <v>80</v>
      </c>
      <c r="D117" s="46">
        <v>33</v>
      </c>
      <c r="E117" s="47">
        <v>0.29203539823008851</v>
      </c>
      <c r="F117" s="46" t="s">
        <v>498</v>
      </c>
      <c r="L117" s="38" t="s">
        <v>201</v>
      </c>
      <c r="M117" s="38" t="s">
        <v>498</v>
      </c>
      <c r="N117" s="38"/>
    </row>
    <row r="118" spans="1:14" ht="42">
      <c r="A118" s="45">
        <v>117</v>
      </c>
      <c r="B118" s="46" t="s">
        <v>256</v>
      </c>
      <c r="C118" s="46">
        <v>165</v>
      </c>
      <c r="D118" s="46">
        <v>68</v>
      </c>
      <c r="E118" s="47">
        <v>0.29184549356223177</v>
      </c>
      <c r="F118" s="46" t="s">
        <v>561</v>
      </c>
      <c r="L118" s="38" t="s">
        <v>202</v>
      </c>
      <c r="M118" s="38" t="s">
        <v>498</v>
      </c>
      <c r="N118" s="38"/>
    </row>
    <row r="119" spans="1:14" ht="28">
      <c r="A119" s="45">
        <v>118</v>
      </c>
      <c r="B119" s="46" t="s">
        <v>292</v>
      </c>
      <c r="C119" s="46">
        <v>351</v>
      </c>
      <c r="D119" s="46">
        <v>144</v>
      </c>
      <c r="E119" s="47">
        <v>0.29090909090909089</v>
      </c>
      <c r="F119" s="46" t="s">
        <v>503</v>
      </c>
      <c r="L119" s="38" t="s">
        <v>203</v>
      </c>
      <c r="M119" s="38" t="s">
        <v>548</v>
      </c>
      <c r="N119" s="38">
        <v>51</v>
      </c>
    </row>
    <row r="120" spans="1:14">
      <c r="A120" s="45">
        <v>119</v>
      </c>
      <c r="B120" s="46" t="s">
        <v>165</v>
      </c>
      <c r="C120" s="46">
        <v>305</v>
      </c>
      <c r="D120" s="46">
        <v>122</v>
      </c>
      <c r="E120" s="47">
        <v>0.2857142857142857</v>
      </c>
      <c r="F120" s="46" t="s">
        <v>498</v>
      </c>
      <c r="L120" s="38" t="s">
        <v>204</v>
      </c>
      <c r="M120" s="38" t="s">
        <v>498</v>
      </c>
      <c r="N120" s="38"/>
    </row>
    <row r="121" spans="1:14">
      <c r="A121" s="45">
        <v>120</v>
      </c>
      <c r="B121" s="46" t="s">
        <v>193</v>
      </c>
      <c r="C121" s="46">
        <v>255</v>
      </c>
      <c r="D121" s="46">
        <v>102</v>
      </c>
      <c r="E121" s="47">
        <v>0.2857142857142857</v>
      </c>
      <c r="F121" s="46" t="s">
        <v>498</v>
      </c>
      <c r="L121" s="38" t="s">
        <v>205</v>
      </c>
      <c r="M121" s="38" t="s">
        <v>498</v>
      </c>
      <c r="N121" s="38"/>
    </row>
    <row r="122" spans="1:14" ht="42">
      <c r="A122" s="45">
        <v>121</v>
      </c>
      <c r="B122" s="46" t="s">
        <v>129</v>
      </c>
      <c r="C122" s="46">
        <v>83</v>
      </c>
      <c r="D122" s="46">
        <v>33</v>
      </c>
      <c r="E122" s="47">
        <v>0.28448275862068967</v>
      </c>
      <c r="F122" s="46" t="s">
        <v>520</v>
      </c>
      <c r="L122" s="38" t="s">
        <v>206</v>
      </c>
      <c r="M122" s="38" t="s">
        <v>549</v>
      </c>
      <c r="N122" s="38"/>
    </row>
    <row r="123" spans="1:14" ht="42">
      <c r="A123" s="45">
        <v>122</v>
      </c>
      <c r="B123" s="46" t="s">
        <v>213</v>
      </c>
      <c r="C123" s="46">
        <v>254</v>
      </c>
      <c r="D123" s="46">
        <v>100</v>
      </c>
      <c r="E123" s="47">
        <v>0.2824858757062147</v>
      </c>
      <c r="F123" s="46" t="s">
        <v>552</v>
      </c>
      <c r="L123" s="38" t="s">
        <v>207</v>
      </c>
      <c r="M123" s="38" t="s">
        <v>498</v>
      </c>
      <c r="N123" s="38">
        <v>0</v>
      </c>
    </row>
    <row r="124" spans="1:14" ht="28">
      <c r="A124" s="45">
        <v>123</v>
      </c>
      <c r="B124" s="46" t="s">
        <v>282</v>
      </c>
      <c r="C124" s="46">
        <v>177</v>
      </c>
      <c r="D124" s="46">
        <v>69</v>
      </c>
      <c r="E124" s="47">
        <v>0.28048780487804881</v>
      </c>
      <c r="F124" s="46" t="s">
        <v>571</v>
      </c>
      <c r="L124" s="38" t="s">
        <v>208</v>
      </c>
      <c r="M124" s="38" t="s">
        <v>550</v>
      </c>
      <c r="N124" s="38">
        <v>120</v>
      </c>
    </row>
    <row r="125" spans="1:14" ht="28">
      <c r="A125" s="45">
        <v>124</v>
      </c>
      <c r="B125" s="46" t="s">
        <v>231</v>
      </c>
      <c r="C125" s="46">
        <v>1522</v>
      </c>
      <c r="D125" s="46">
        <v>581</v>
      </c>
      <c r="E125" s="47">
        <v>0.27627199239182121</v>
      </c>
      <c r="F125" s="46" t="s">
        <v>557</v>
      </c>
      <c r="L125" s="38" t="s">
        <v>209</v>
      </c>
      <c r="M125" s="38" t="s">
        <v>519</v>
      </c>
      <c r="N125" s="38"/>
    </row>
    <row r="126" spans="1:14">
      <c r="A126" s="45">
        <v>125</v>
      </c>
      <c r="B126" s="46" t="s">
        <v>153</v>
      </c>
      <c r="C126" s="46">
        <v>198</v>
      </c>
      <c r="D126" s="46">
        <v>75</v>
      </c>
      <c r="E126" s="47">
        <v>0.27472527472527475</v>
      </c>
      <c r="F126" s="46" t="s">
        <v>498</v>
      </c>
      <c r="L126" s="38" t="s">
        <v>210</v>
      </c>
      <c r="M126" s="38" t="s">
        <v>551</v>
      </c>
      <c r="N126" s="38">
        <v>132</v>
      </c>
    </row>
    <row r="127" spans="1:14" ht="28">
      <c r="A127" s="45">
        <v>126</v>
      </c>
      <c r="B127" s="46" t="s">
        <v>110</v>
      </c>
      <c r="C127" s="46">
        <v>380</v>
      </c>
      <c r="D127" s="46">
        <v>143</v>
      </c>
      <c r="E127" s="47">
        <v>0.27342256214149141</v>
      </c>
      <c r="F127" s="46" t="s">
        <v>504</v>
      </c>
      <c r="L127" s="38" t="s">
        <v>211</v>
      </c>
      <c r="M127" s="38" t="s">
        <v>498</v>
      </c>
      <c r="N127" s="38"/>
    </row>
    <row r="128" spans="1:14">
      <c r="A128" s="45">
        <v>127</v>
      </c>
      <c r="B128" s="46" t="s">
        <v>308</v>
      </c>
      <c r="C128" s="46">
        <v>157</v>
      </c>
      <c r="D128" s="46">
        <v>59</v>
      </c>
      <c r="E128" s="47">
        <v>0.27314814814814814</v>
      </c>
      <c r="F128" s="46" t="s">
        <v>498</v>
      </c>
      <c r="L128" s="38" t="s">
        <v>212</v>
      </c>
      <c r="M128" s="38" t="s">
        <v>498</v>
      </c>
      <c r="N128" s="38"/>
    </row>
    <row r="129" spans="1:14">
      <c r="A129" s="45">
        <v>128</v>
      </c>
      <c r="B129" s="46" t="s">
        <v>287</v>
      </c>
      <c r="C129" s="46">
        <v>111</v>
      </c>
      <c r="D129" s="46">
        <v>41</v>
      </c>
      <c r="E129" s="47">
        <v>0.26973684210526316</v>
      </c>
      <c r="F129" s="46" t="s">
        <v>498</v>
      </c>
      <c r="L129" s="38" t="s">
        <v>213</v>
      </c>
      <c r="M129" s="38" t="s">
        <v>552</v>
      </c>
      <c r="N129" s="38"/>
    </row>
    <row r="130" spans="1:14" ht="28">
      <c r="A130" s="45">
        <v>129</v>
      </c>
      <c r="B130" s="46" t="s">
        <v>343</v>
      </c>
      <c r="C130" s="46">
        <v>304</v>
      </c>
      <c r="D130" s="46">
        <v>112</v>
      </c>
      <c r="E130" s="47">
        <v>0.26923076923076922</v>
      </c>
      <c r="F130" s="46" t="s">
        <v>590</v>
      </c>
      <c r="L130" s="38" t="s">
        <v>214</v>
      </c>
      <c r="M130" s="38" t="s">
        <v>552</v>
      </c>
      <c r="N130" s="38"/>
    </row>
    <row r="131" spans="1:14" ht="28">
      <c r="A131" s="45">
        <v>130</v>
      </c>
      <c r="B131" s="46" t="s">
        <v>342</v>
      </c>
      <c r="C131" s="46">
        <v>334</v>
      </c>
      <c r="D131" s="46">
        <v>122</v>
      </c>
      <c r="E131" s="47">
        <v>0.26754385964912281</v>
      </c>
      <c r="F131" s="46" t="s">
        <v>589</v>
      </c>
      <c r="L131" s="38" t="s">
        <v>215</v>
      </c>
      <c r="M131" s="38" t="s">
        <v>498</v>
      </c>
      <c r="N131" s="38"/>
    </row>
    <row r="132" spans="1:14">
      <c r="A132" s="45">
        <v>131</v>
      </c>
      <c r="B132" s="46" t="s">
        <v>145</v>
      </c>
      <c r="C132" s="46">
        <v>817</v>
      </c>
      <c r="D132" s="46">
        <v>298</v>
      </c>
      <c r="E132" s="47">
        <v>0.26726457399103137</v>
      </c>
      <c r="F132" s="46" t="s">
        <v>498</v>
      </c>
      <c r="L132" s="38" t="s">
        <v>216</v>
      </c>
      <c r="M132" s="38" t="s">
        <v>519</v>
      </c>
      <c r="N132" s="38">
        <v>8</v>
      </c>
    </row>
    <row r="133" spans="1:14">
      <c r="A133" s="45">
        <v>132</v>
      </c>
      <c r="B133" s="46" t="s">
        <v>255</v>
      </c>
      <c r="C133" s="46">
        <v>163</v>
      </c>
      <c r="D133" s="46">
        <v>59</v>
      </c>
      <c r="E133" s="47">
        <v>0.26576576576576577</v>
      </c>
      <c r="F133" s="46" t="s">
        <v>498</v>
      </c>
      <c r="L133" s="38" t="s">
        <v>217</v>
      </c>
      <c r="M133" s="38" t="s">
        <v>498</v>
      </c>
      <c r="N133" s="38"/>
    </row>
    <row r="134" spans="1:14">
      <c r="A134" s="45">
        <v>133</v>
      </c>
      <c r="B134" s="46" t="s">
        <v>217</v>
      </c>
      <c r="C134" s="46">
        <v>251</v>
      </c>
      <c r="D134" s="46">
        <v>90</v>
      </c>
      <c r="E134" s="47">
        <v>0.26392961876832843</v>
      </c>
      <c r="F134" s="46" t="s">
        <v>498</v>
      </c>
      <c r="L134" s="38" t="s">
        <v>218</v>
      </c>
      <c r="M134" s="38" t="s">
        <v>498</v>
      </c>
      <c r="N134" s="38"/>
    </row>
    <row r="135" spans="1:14">
      <c r="A135" s="45">
        <v>134</v>
      </c>
      <c r="B135" s="46" t="s">
        <v>176</v>
      </c>
      <c r="C135" s="46">
        <v>177</v>
      </c>
      <c r="D135" s="46">
        <v>62</v>
      </c>
      <c r="E135" s="47">
        <v>0.2594142259414226</v>
      </c>
      <c r="F135" s="46" t="s">
        <v>498</v>
      </c>
      <c r="L135" s="38" t="s">
        <v>219</v>
      </c>
      <c r="M135" s="38" t="s">
        <v>553</v>
      </c>
      <c r="N135" s="38"/>
    </row>
    <row r="136" spans="1:14" ht="28">
      <c r="A136" s="45">
        <v>135</v>
      </c>
      <c r="B136" s="46" t="s">
        <v>319</v>
      </c>
      <c r="C136" s="46">
        <v>181</v>
      </c>
      <c r="D136" s="46">
        <v>63</v>
      </c>
      <c r="E136" s="47">
        <v>0.25819672131147542</v>
      </c>
      <c r="F136" s="46" t="s">
        <v>583</v>
      </c>
      <c r="L136" s="38" t="s">
        <v>220</v>
      </c>
      <c r="M136" s="38" t="s">
        <v>519</v>
      </c>
      <c r="N136" s="38">
        <v>45</v>
      </c>
    </row>
    <row r="137" spans="1:14" ht="28">
      <c r="A137" s="45">
        <v>136</v>
      </c>
      <c r="B137" s="46" t="s">
        <v>113</v>
      </c>
      <c r="C137" s="46">
        <v>150</v>
      </c>
      <c r="D137" s="46">
        <v>52</v>
      </c>
      <c r="E137" s="47">
        <v>0.25742574257425743</v>
      </c>
      <c r="F137" s="46" t="s">
        <v>507</v>
      </c>
      <c r="L137" s="38" t="s">
        <v>221</v>
      </c>
      <c r="M137" s="38" t="s">
        <v>519</v>
      </c>
      <c r="N137" s="38"/>
    </row>
    <row r="138" spans="1:14">
      <c r="A138" s="45">
        <v>137</v>
      </c>
      <c r="B138" s="46" t="s">
        <v>125</v>
      </c>
      <c r="C138" s="46">
        <v>333</v>
      </c>
      <c r="D138" s="46">
        <v>112</v>
      </c>
      <c r="E138" s="47">
        <v>0.25168539325842698</v>
      </c>
      <c r="F138" s="46" t="s">
        <v>498</v>
      </c>
      <c r="L138" s="38" t="s">
        <v>222</v>
      </c>
      <c r="M138" s="38" t="s">
        <v>554</v>
      </c>
      <c r="N138" s="38"/>
    </row>
    <row r="139" spans="1:14">
      <c r="A139" s="45">
        <v>138</v>
      </c>
      <c r="B139" s="46" t="s">
        <v>493</v>
      </c>
      <c r="C139" s="46">
        <v>24</v>
      </c>
      <c r="D139" s="46">
        <v>8</v>
      </c>
      <c r="E139" s="47">
        <v>0.25</v>
      </c>
      <c r="F139" s="46" t="s">
        <v>498</v>
      </c>
      <c r="L139" s="38" t="s">
        <v>223</v>
      </c>
      <c r="M139" s="38" t="s">
        <v>555</v>
      </c>
      <c r="N139" s="38">
        <v>11</v>
      </c>
    </row>
    <row r="140" spans="1:14">
      <c r="A140" s="45">
        <v>139</v>
      </c>
      <c r="B140" s="46" t="s">
        <v>209</v>
      </c>
      <c r="C140" s="46">
        <v>90</v>
      </c>
      <c r="D140" s="46">
        <v>29</v>
      </c>
      <c r="E140" s="47">
        <v>0.24369747899159663</v>
      </c>
      <c r="F140" s="46" t="s">
        <v>519</v>
      </c>
      <c r="L140" s="38" t="s">
        <v>227</v>
      </c>
      <c r="M140" s="38" t="s">
        <v>519</v>
      </c>
      <c r="N140" s="38"/>
    </row>
    <row r="141" spans="1:14">
      <c r="A141" s="45">
        <v>140</v>
      </c>
      <c r="B141" s="46" t="s">
        <v>309</v>
      </c>
      <c r="C141" s="46">
        <v>153</v>
      </c>
      <c r="D141" s="46">
        <v>48</v>
      </c>
      <c r="E141" s="47">
        <v>0.23880597014925373</v>
      </c>
      <c r="F141" s="46" t="s">
        <v>519</v>
      </c>
      <c r="L141" s="38" t="s">
        <v>228</v>
      </c>
      <c r="M141" s="38" t="s">
        <v>556</v>
      </c>
      <c r="N141" s="38">
        <v>131</v>
      </c>
    </row>
    <row r="142" spans="1:14">
      <c r="A142" s="45">
        <v>141</v>
      </c>
      <c r="B142" s="46" t="s">
        <v>246</v>
      </c>
      <c r="C142" s="46">
        <v>380</v>
      </c>
      <c r="D142" s="46">
        <v>118</v>
      </c>
      <c r="E142" s="47">
        <v>0.23694779116465864</v>
      </c>
      <c r="F142" s="46" t="s">
        <v>498</v>
      </c>
      <c r="L142" s="38" t="s">
        <v>229</v>
      </c>
      <c r="M142" s="38" t="s">
        <v>498</v>
      </c>
      <c r="N142" s="38">
        <v>79</v>
      </c>
    </row>
    <row r="143" spans="1:14" ht="28">
      <c r="A143" s="45">
        <v>142</v>
      </c>
      <c r="B143" s="46" t="s">
        <v>258</v>
      </c>
      <c r="C143" s="46">
        <v>174</v>
      </c>
      <c r="D143" s="46">
        <v>54</v>
      </c>
      <c r="E143" s="47">
        <v>0.23684210526315788</v>
      </c>
      <c r="F143" s="46" t="s">
        <v>563</v>
      </c>
      <c r="L143" s="38" t="s">
        <v>230</v>
      </c>
      <c r="M143" s="38" t="s">
        <v>557</v>
      </c>
      <c r="N143" s="38"/>
    </row>
    <row r="144" spans="1:14" ht="28">
      <c r="A144" s="45">
        <v>143</v>
      </c>
      <c r="B144" s="46" t="s">
        <v>341</v>
      </c>
      <c r="C144" s="46">
        <v>220</v>
      </c>
      <c r="D144" s="46">
        <v>68</v>
      </c>
      <c r="E144" s="47">
        <v>0.2361111111111111</v>
      </c>
      <c r="F144" s="46" t="s">
        <v>588</v>
      </c>
      <c r="L144" s="38" t="s">
        <v>231</v>
      </c>
      <c r="M144" s="38" t="s">
        <v>557</v>
      </c>
      <c r="N144" s="38"/>
    </row>
    <row r="145" spans="1:14" ht="42">
      <c r="A145" s="45">
        <v>144</v>
      </c>
      <c r="B145" s="46" t="s">
        <v>311</v>
      </c>
      <c r="C145" s="46">
        <v>102</v>
      </c>
      <c r="D145" s="46">
        <v>30</v>
      </c>
      <c r="E145" s="47">
        <v>0.22727272727272727</v>
      </c>
      <c r="F145" s="46" t="s">
        <v>572</v>
      </c>
      <c r="L145" s="38" t="s">
        <v>232</v>
      </c>
      <c r="M145" s="38" t="s">
        <v>557</v>
      </c>
      <c r="N145" s="38">
        <v>645</v>
      </c>
    </row>
    <row r="146" spans="1:14">
      <c r="A146" s="45">
        <v>145</v>
      </c>
      <c r="B146" s="46" t="s">
        <v>330</v>
      </c>
      <c r="C146" s="46">
        <v>161</v>
      </c>
      <c r="D146" s="46">
        <v>46</v>
      </c>
      <c r="E146" s="47">
        <v>0.22222222222222221</v>
      </c>
      <c r="F146" s="46" t="s">
        <v>498</v>
      </c>
      <c r="L146" s="38" t="s">
        <v>233</v>
      </c>
      <c r="M146" s="38" t="s">
        <v>557</v>
      </c>
      <c r="N146" s="38"/>
    </row>
    <row r="147" spans="1:14">
      <c r="A147" s="45">
        <v>146</v>
      </c>
      <c r="B147" s="46" t="s">
        <v>250</v>
      </c>
      <c r="C147" s="46">
        <v>739</v>
      </c>
      <c r="D147" s="46">
        <v>210</v>
      </c>
      <c r="E147" s="47">
        <v>0.22128556375131717</v>
      </c>
      <c r="F147" s="46" t="s">
        <v>519</v>
      </c>
      <c r="L147" s="38" t="s">
        <v>234</v>
      </c>
      <c r="M147" s="38" t="s">
        <v>498</v>
      </c>
      <c r="N147" s="38"/>
    </row>
    <row r="148" spans="1:14">
      <c r="A148" s="45">
        <v>147</v>
      </c>
      <c r="B148" s="46" t="s">
        <v>261</v>
      </c>
      <c r="C148" s="46">
        <v>225</v>
      </c>
      <c r="D148" s="46">
        <v>62</v>
      </c>
      <c r="E148" s="47">
        <v>0.21602787456445993</v>
      </c>
      <c r="F148" s="46" t="s">
        <v>519</v>
      </c>
      <c r="L148" s="38" t="s">
        <v>235</v>
      </c>
      <c r="M148" s="38" t="s">
        <v>498</v>
      </c>
      <c r="N148" s="38"/>
    </row>
    <row r="149" spans="1:14">
      <c r="A149" s="45">
        <v>148</v>
      </c>
      <c r="B149" s="46" t="s">
        <v>227</v>
      </c>
      <c r="C149" s="46">
        <v>207</v>
      </c>
      <c r="D149" s="46">
        <v>56</v>
      </c>
      <c r="E149" s="47">
        <v>0.21292775665399238</v>
      </c>
      <c r="F149" s="46" t="s">
        <v>519</v>
      </c>
      <c r="L149" s="38" t="s">
        <v>236</v>
      </c>
      <c r="M149" s="38" t="s">
        <v>519</v>
      </c>
      <c r="N149" s="38">
        <v>137</v>
      </c>
    </row>
    <row r="150" spans="1:14">
      <c r="A150" s="45">
        <v>149</v>
      </c>
      <c r="B150" s="46" t="s">
        <v>299</v>
      </c>
      <c r="C150" s="46">
        <v>186</v>
      </c>
      <c r="D150" s="46">
        <v>50</v>
      </c>
      <c r="E150" s="47">
        <v>0.21186440677966101</v>
      </c>
      <c r="F150" s="46" t="s">
        <v>498</v>
      </c>
      <c r="L150" s="38" t="s">
        <v>237</v>
      </c>
      <c r="M150" s="38" t="s">
        <v>558</v>
      </c>
      <c r="N150" s="38">
        <v>88</v>
      </c>
    </row>
    <row r="151" spans="1:14">
      <c r="A151" s="45">
        <v>150</v>
      </c>
      <c r="B151" s="46" t="s">
        <v>325</v>
      </c>
      <c r="C151" s="46">
        <v>322</v>
      </c>
      <c r="D151" s="46">
        <v>84</v>
      </c>
      <c r="E151" s="47">
        <v>0.20689655172413793</v>
      </c>
      <c r="F151" s="46" t="s">
        <v>519</v>
      </c>
      <c r="L151" s="38" t="s">
        <v>238</v>
      </c>
      <c r="M151" s="38" t="s">
        <v>498</v>
      </c>
      <c r="N151" s="38">
        <v>367</v>
      </c>
    </row>
    <row r="152" spans="1:14" ht="28">
      <c r="A152" s="45">
        <v>151</v>
      </c>
      <c r="B152" s="46" t="s">
        <v>167</v>
      </c>
      <c r="C152" s="46">
        <v>188</v>
      </c>
      <c r="D152" s="46">
        <v>48</v>
      </c>
      <c r="E152" s="47">
        <v>0.20338983050847459</v>
      </c>
      <c r="F152" s="46" t="s">
        <v>537</v>
      </c>
      <c r="L152" s="38" t="s">
        <v>239</v>
      </c>
      <c r="M152" s="38" t="s">
        <v>498</v>
      </c>
      <c r="N152" s="38"/>
    </row>
    <row r="153" spans="1:14" ht="28">
      <c r="A153" s="45">
        <v>152</v>
      </c>
      <c r="B153" s="46" t="s">
        <v>122</v>
      </c>
      <c r="C153" s="46">
        <v>134</v>
      </c>
      <c r="D153" s="46">
        <v>34</v>
      </c>
      <c r="E153" s="47">
        <v>0.20238095238095238</v>
      </c>
      <c r="F153" s="46" t="s">
        <v>515</v>
      </c>
      <c r="L153" s="38" t="s">
        <v>240</v>
      </c>
      <c r="M153" s="38" t="s">
        <v>559</v>
      </c>
      <c r="N153" s="38">
        <v>0</v>
      </c>
    </row>
    <row r="154" spans="1:14">
      <c r="A154" s="45">
        <v>153</v>
      </c>
      <c r="B154" s="46" t="s">
        <v>295</v>
      </c>
      <c r="C154" s="46">
        <v>388</v>
      </c>
      <c r="D154" s="46">
        <v>91.42</v>
      </c>
      <c r="E154" s="47">
        <v>0.19068874890492679</v>
      </c>
      <c r="F154" s="46" t="s">
        <v>498</v>
      </c>
      <c r="L154" s="38" t="s">
        <v>241</v>
      </c>
      <c r="M154" s="38" t="s">
        <v>559</v>
      </c>
      <c r="N154" s="38">
        <v>0</v>
      </c>
    </row>
    <row r="155" spans="1:14">
      <c r="A155" s="45">
        <v>154</v>
      </c>
      <c r="B155" s="46" t="s">
        <v>205</v>
      </c>
      <c r="C155" s="46">
        <v>237</v>
      </c>
      <c r="D155" s="46">
        <v>54</v>
      </c>
      <c r="E155" s="47">
        <v>0.18556701030927836</v>
      </c>
      <c r="F155" s="46" t="s">
        <v>498</v>
      </c>
      <c r="L155" s="38" t="s">
        <v>242</v>
      </c>
      <c r="M155" s="38" t="s">
        <v>519</v>
      </c>
      <c r="N155" s="38"/>
    </row>
    <row r="156" spans="1:14">
      <c r="A156" s="45">
        <v>155</v>
      </c>
      <c r="B156" s="46" t="s">
        <v>293</v>
      </c>
      <c r="C156" s="46">
        <v>297</v>
      </c>
      <c r="D156" s="46">
        <v>67</v>
      </c>
      <c r="E156" s="47">
        <v>0.18406593406593408</v>
      </c>
      <c r="F156" s="46" t="s">
        <v>519</v>
      </c>
      <c r="L156" s="38" t="s">
        <v>243</v>
      </c>
      <c r="M156" s="38" t="s">
        <v>498</v>
      </c>
      <c r="N156" s="38"/>
    </row>
    <row r="157" spans="1:14">
      <c r="A157" s="45">
        <v>156</v>
      </c>
      <c r="B157" s="46" t="s">
        <v>192</v>
      </c>
      <c r="C157" s="46">
        <v>241</v>
      </c>
      <c r="D157" s="46">
        <v>51</v>
      </c>
      <c r="E157" s="47">
        <v>0.17465753424657535</v>
      </c>
      <c r="F157" s="46" t="s">
        <v>498</v>
      </c>
      <c r="L157" s="38" t="s">
        <v>244</v>
      </c>
      <c r="M157" s="38" t="s">
        <v>498</v>
      </c>
      <c r="N157" s="38"/>
    </row>
    <row r="158" spans="1:14" ht="42">
      <c r="A158" s="45">
        <v>157</v>
      </c>
      <c r="B158" s="46" t="s">
        <v>152</v>
      </c>
      <c r="C158" s="46">
        <v>194</v>
      </c>
      <c r="D158" s="46">
        <v>40</v>
      </c>
      <c r="E158" s="47">
        <v>0.17094017094017094</v>
      </c>
      <c r="F158" s="46" t="s">
        <v>530</v>
      </c>
      <c r="L158" s="38" t="s">
        <v>245</v>
      </c>
      <c r="M158" s="38" t="s">
        <v>519</v>
      </c>
      <c r="N158" s="38">
        <v>402</v>
      </c>
    </row>
    <row r="159" spans="1:14">
      <c r="A159" s="45">
        <v>158</v>
      </c>
      <c r="B159" s="46" t="s">
        <v>216</v>
      </c>
      <c r="C159" s="46">
        <v>127</v>
      </c>
      <c r="D159" s="46">
        <v>26</v>
      </c>
      <c r="E159" s="47">
        <v>0.16993464052287582</v>
      </c>
      <c r="F159" s="46" t="s">
        <v>519</v>
      </c>
      <c r="L159" s="38" t="s">
        <v>246</v>
      </c>
      <c r="M159" s="38" t="s">
        <v>498</v>
      </c>
      <c r="N159" s="38"/>
    </row>
    <row r="160" spans="1:14">
      <c r="A160" s="45">
        <v>159</v>
      </c>
      <c r="B160" s="46" t="s">
        <v>253</v>
      </c>
      <c r="C160" s="46">
        <v>253</v>
      </c>
      <c r="D160" s="46">
        <v>50</v>
      </c>
      <c r="E160" s="47">
        <v>0.16501650165016502</v>
      </c>
      <c r="F160" s="46" t="s">
        <v>498</v>
      </c>
      <c r="L160" s="38" t="s">
        <v>247</v>
      </c>
      <c r="M160" s="38" t="s">
        <v>560</v>
      </c>
      <c r="N160" s="38"/>
    </row>
    <row r="161" spans="1:14" ht="28">
      <c r="A161" s="45">
        <v>160</v>
      </c>
      <c r="B161" s="46" t="s">
        <v>178</v>
      </c>
      <c r="C161" s="46">
        <v>331</v>
      </c>
      <c r="D161" s="46">
        <v>65</v>
      </c>
      <c r="E161" s="47">
        <v>0.16414141414141414</v>
      </c>
      <c r="F161" s="46" t="s">
        <v>539</v>
      </c>
      <c r="L161" s="38" t="s">
        <v>248</v>
      </c>
      <c r="M161" s="38" t="s">
        <v>498</v>
      </c>
      <c r="N161" s="28">
        <v>0</v>
      </c>
    </row>
    <row r="162" spans="1:14">
      <c r="A162" s="45">
        <v>161</v>
      </c>
      <c r="B162" s="46" t="s">
        <v>281</v>
      </c>
      <c r="C162" s="46">
        <v>295</v>
      </c>
      <c r="D162" s="46">
        <v>57</v>
      </c>
      <c r="E162" s="47">
        <v>0.16193181818181818</v>
      </c>
      <c r="F162" s="46" t="s">
        <v>570</v>
      </c>
      <c r="L162" s="38" t="s">
        <v>249</v>
      </c>
      <c r="M162" s="38" t="s">
        <v>498</v>
      </c>
      <c r="N162" s="38"/>
    </row>
    <row r="163" spans="1:14" ht="28">
      <c r="A163" s="45">
        <v>162</v>
      </c>
      <c r="B163" s="46" t="s">
        <v>127</v>
      </c>
      <c r="C163" s="46">
        <v>277</v>
      </c>
      <c r="D163" s="46">
        <v>51</v>
      </c>
      <c r="E163" s="47">
        <v>0.15548780487804878</v>
      </c>
      <c r="F163" s="46" t="s">
        <v>518</v>
      </c>
      <c r="L163" s="38" t="s">
        <v>250</v>
      </c>
      <c r="M163" s="38" t="s">
        <v>519</v>
      </c>
      <c r="N163" s="38">
        <v>0</v>
      </c>
    </row>
    <row r="164" spans="1:14">
      <c r="A164" s="45">
        <v>163</v>
      </c>
      <c r="B164" s="46" t="s">
        <v>242</v>
      </c>
      <c r="C164" s="46">
        <v>158</v>
      </c>
      <c r="D164" s="46">
        <v>29</v>
      </c>
      <c r="E164" s="47">
        <v>0.15508021390374332</v>
      </c>
      <c r="F164" s="46" t="s">
        <v>519</v>
      </c>
      <c r="L164" s="38" t="s">
        <v>251</v>
      </c>
      <c r="M164" s="38" t="s">
        <v>519</v>
      </c>
      <c r="N164" s="38">
        <v>0</v>
      </c>
    </row>
    <row r="165" spans="1:14">
      <c r="A165" s="45">
        <v>164</v>
      </c>
      <c r="B165" s="46" t="s">
        <v>200</v>
      </c>
      <c r="C165" s="46">
        <v>33</v>
      </c>
      <c r="D165" s="46">
        <v>6</v>
      </c>
      <c r="E165" s="47">
        <v>0.15384615384615385</v>
      </c>
      <c r="F165" s="46" t="s">
        <v>498</v>
      </c>
      <c r="L165" s="38" t="s">
        <v>252</v>
      </c>
      <c r="M165" s="38" t="s">
        <v>519</v>
      </c>
      <c r="N165" s="38">
        <v>0</v>
      </c>
    </row>
    <row r="166" spans="1:14" ht="28">
      <c r="A166" s="45">
        <v>165</v>
      </c>
      <c r="B166" s="46" t="s">
        <v>237</v>
      </c>
      <c r="C166" s="46">
        <v>307</v>
      </c>
      <c r="D166" s="46">
        <v>53</v>
      </c>
      <c r="E166" s="47">
        <v>0.14722222222222223</v>
      </c>
      <c r="F166" s="46" t="s">
        <v>558</v>
      </c>
      <c r="L166" s="38" t="s">
        <v>253</v>
      </c>
      <c r="M166" s="38" t="s">
        <v>498</v>
      </c>
      <c r="N166" s="38">
        <v>61</v>
      </c>
    </row>
    <row r="167" spans="1:14" ht="42">
      <c r="A167" s="45">
        <v>166</v>
      </c>
      <c r="B167" s="46" t="s">
        <v>310</v>
      </c>
      <c r="C167" s="46">
        <v>183</v>
      </c>
      <c r="D167" s="46">
        <v>31</v>
      </c>
      <c r="E167" s="47">
        <v>0.14485981308411214</v>
      </c>
      <c r="F167" s="46" t="s">
        <v>578</v>
      </c>
      <c r="L167" s="38" t="s">
        <v>254</v>
      </c>
      <c r="M167" s="38" t="s">
        <v>498</v>
      </c>
      <c r="N167" s="38"/>
    </row>
    <row r="168" spans="1:14" ht="42">
      <c r="A168" s="45">
        <v>167</v>
      </c>
      <c r="B168" s="46" t="s">
        <v>219</v>
      </c>
      <c r="C168" s="46">
        <v>586</v>
      </c>
      <c r="D168" s="46">
        <v>96</v>
      </c>
      <c r="E168" s="47">
        <v>0.14076246334310852</v>
      </c>
      <c r="F168" s="46" t="s">
        <v>553</v>
      </c>
      <c r="L168" s="38" t="s">
        <v>255</v>
      </c>
      <c r="M168" s="38" t="s">
        <v>498</v>
      </c>
      <c r="N168" s="38">
        <v>17</v>
      </c>
    </row>
    <row r="169" spans="1:14">
      <c r="A169" s="45">
        <v>168</v>
      </c>
      <c r="B169" s="46" t="s">
        <v>175</v>
      </c>
      <c r="C169" s="46">
        <v>116</v>
      </c>
      <c r="D169" s="46">
        <v>19</v>
      </c>
      <c r="E169" s="47">
        <v>0.14074074074074075</v>
      </c>
      <c r="F169" s="46" t="s">
        <v>498</v>
      </c>
      <c r="L169" s="38" t="s">
        <v>256</v>
      </c>
      <c r="M169" s="38" t="s">
        <v>561</v>
      </c>
      <c r="N169" s="38"/>
    </row>
    <row r="170" spans="1:14">
      <c r="A170" s="45">
        <v>169</v>
      </c>
      <c r="B170" s="46" t="s">
        <v>202</v>
      </c>
      <c r="C170" s="46">
        <v>202</v>
      </c>
      <c r="D170" s="46">
        <v>33</v>
      </c>
      <c r="E170" s="47">
        <v>0.14042553191489363</v>
      </c>
      <c r="F170" s="46" t="s">
        <v>498</v>
      </c>
      <c r="L170" s="38" t="s">
        <v>257</v>
      </c>
      <c r="M170" s="38" t="s">
        <v>562</v>
      </c>
      <c r="N170" s="38"/>
    </row>
    <row r="171" spans="1:14">
      <c r="A171" s="45">
        <v>170</v>
      </c>
      <c r="B171" s="46" t="s">
        <v>215</v>
      </c>
      <c r="C171" s="46">
        <v>106</v>
      </c>
      <c r="D171" s="46">
        <v>17</v>
      </c>
      <c r="E171" s="47">
        <v>0.13821138211382114</v>
      </c>
      <c r="F171" s="46" t="s">
        <v>498</v>
      </c>
      <c r="L171" s="38" t="s">
        <v>258</v>
      </c>
      <c r="M171" s="38" t="s">
        <v>563</v>
      </c>
      <c r="N171" s="38"/>
    </row>
    <row r="172" spans="1:14">
      <c r="A172" s="45">
        <v>171</v>
      </c>
      <c r="B172" s="46" t="s">
        <v>204</v>
      </c>
      <c r="C172" s="46">
        <v>179</v>
      </c>
      <c r="D172" s="46">
        <v>28</v>
      </c>
      <c r="E172" s="47">
        <v>0.13526570048309178</v>
      </c>
      <c r="F172" s="46" t="s">
        <v>498</v>
      </c>
      <c r="L172" s="38" t="s">
        <v>259</v>
      </c>
      <c r="M172" s="38" t="s">
        <v>564</v>
      </c>
      <c r="N172" s="38"/>
    </row>
    <row r="173" spans="1:14">
      <c r="A173" s="45">
        <v>172</v>
      </c>
      <c r="B173" s="46" t="s">
        <v>138</v>
      </c>
      <c r="C173" s="46">
        <v>158</v>
      </c>
      <c r="D173" s="46">
        <v>24</v>
      </c>
      <c r="E173" s="47">
        <v>0.13186813186813187</v>
      </c>
      <c r="F173" s="46" t="s">
        <v>498</v>
      </c>
      <c r="L173" s="38" t="s">
        <v>260</v>
      </c>
      <c r="M173" s="38" t="s">
        <v>498</v>
      </c>
      <c r="N173" s="38"/>
    </row>
    <row r="174" spans="1:14">
      <c r="A174" s="45">
        <v>173</v>
      </c>
      <c r="B174" s="46" t="s">
        <v>108</v>
      </c>
      <c r="C174" s="46">
        <v>82</v>
      </c>
      <c r="D174" s="46">
        <v>12</v>
      </c>
      <c r="E174" s="47">
        <v>0.1276595744680851</v>
      </c>
      <c r="F174" s="46" t="s">
        <v>498</v>
      </c>
      <c r="L174" s="38" t="s">
        <v>261</v>
      </c>
      <c r="M174" s="38" t="s">
        <v>519</v>
      </c>
      <c r="N174" s="38"/>
    </row>
    <row r="175" spans="1:14">
      <c r="A175" s="45">
        <v>174</v>
      </c>
      <c r="B175" s="46" t="s">
        <v>186</v>
      </c>
      <c r="C175" s="46">
        <v>153</v>
      </c>
      <c r="D175" s="46">
        <v>22</v>
      </c>
      <c r="E175" s="47">
        <v>0.12571428571428572</v>
      </c>
      <c r="F175" s="46" t="s">
        <v>498</v>
      </c>
      <c r="L175" s="38" t="s">
        <v>262</v>
      </c>
      <c r="M175" s="38" t="s">
        <v>498</v>
      </c>
      <c r="N175" s="38">
        <v>206</v>
      </c>
    </row>
    <row r="176" spans="1:14" ht="28">
      <c r="A176" s="45">
        <v>175</v>
      </c>
      <c r="B176" s="46" t="s">
        <v>230</v>
      </c>
      <c r="C176" s="46">
        <v>91</v>
      </c>
      <c r="D176" s="46">
        <v>13</v>
      </c>
      <c r="E176" s="47">
        <v>0.125</v>
      </c>
      <c r="F176" s="46" t="s">
        <v>557</v>
      </c>
      <c r="L176" s="38" t="s">
        <v>263</v>
      </c>
      <c r="M176" s="38" t="s">
        <v>519</v>
      </c>
      <c r="N176" s="38">
        <v>135</v>
      </c>
    </row>
    <row r="177" spans="1:14" ht="28">
      <c r="A177" s="45">
        <v>176</v>
      </c>
      <c r="B177" s="46" t="s">
        <v>126</v>
      </c>
      <c r="C177" s="46">
        <v>205</v>
      </c>
      <c r="D177" s="46">
        <v>28</v>
      </c>
      <c r="E177" s="47">
        <v>0.12017167381974249</v>
      </c>
      <c r="F177" s="46" t="s">
        <v>517</v>
      </c>
      <c r="L177" s="38" t="s">
        <v>264</v>
      </c>
      <c r="M177" s="38" t="s">
        <v>498</v>
      </c>
      <c r="N177" s="38">
        <v>49</v>
      </c>
    </row>
    <row r="178" spans="1:14">
      <c r="A178" s="45">
        <v>177</v>
      </c>
      <c r="B178" s="46" t="s">
        <v>130</v>
      </c>
      <c r="C178" s="46">
        <v>117</v>
      </c>
      <c r="D178" s="46">
        <v>15</v>
      </c>
      <c r="E178" s="47">
        <v>0.11363636363636363</v>
      </c>
      <c r="F178" s="46" t="s">
        <v>498</v>
      </c>
      <c r="L178" s="38" t="s">
        <v>265</v>
      </c>
      <c r="M178" s="38" t="s">
        <v>565</v>
      </c>
      <c r="N178" s="38"/>
    </row>
    <row r="179" spans="1:14" ht="42">
      <c r="A179" s="45">
        <v>178</v>
      </c>
      <c r="B179" s="46" t="s">
        <v>214</v>
      </c>
      <c r="C179" s="46">
        <v>32</v>
      </c>
      <c r="D179" s="46">
        <v>4</v>
      </c>
      <c r="E179" s="47">
        <v>0.1111111111111111</v>
      </c>
      <c r="F179" s="46" t="s">
        <v>552</v>
      </c>
      <c r="L179" s="38" t="s">
        <v>266</v>
      </c>
      <c r="M179" s="38" t="s">
        <v>498</v>
      </c>
      <c r="N179" s="38"/>
    </row>
    <row r="180" spans="1:14" ht="28">
      <c r="A180" s="45">
        <v>179</v>
      </c>
      <c r="B180" s="46" t="s">
        <v>328</v>
      </c>
      <c r="C180" s="46">
        <v>300</v>
      </c>
      <c r="D180" s="46">
        <v>37</v>
      </c>
      <c r="E180" s="47">
        <v>0.10979228486646884</v>
      </c>
      <c r="F180" s="46" t="s">
        <v>585</v>
      </c>
      <c r="L180" s="38" t="s">
        <v>267</v>
      </c>
      <c r="M180" s="38" t="s">
        <v>498</v>
      </c>
      <c r="N180" s="38"/>
    </row>
    <row r="181" spans="1:14" ht="28">
      <c r="A181" s="45">
        <v>180</v>
      </c>
      <c r="B181" s="46" t="s">
        <v>257</v>
      </c>
      <c r="C181" s="46">
        <v>215</v>
      </c>
      <c r="D181" s="46">
        <v>26</v>
      </c>
      <c r="E181" s="47">
        <v>0.1078838174273859</v>
      </c>
      <c r="F181" s="46" t="s">
        <v>562</v>
      </c>
      <c r="L181" s="38" t="s">
        <v>268</v>
      </c>
      <c r="M181" s="38" t="s">
        <v>498</v>
      </c>
      <c r="N181" s="38">
        <v>121</v>
      </c>
    </row>
    <row r="182" spans="1:14">
      <c r="A182" s="45">
        <v>181</v>
      </c>
      <c r="B182" s="46" t="s">
        <v>321</v>
      </c>
      <c r="C182" s="46">
        <v>189</v>
      </c>
      <c r="D182" s="46">
        <v>21</v>
      </c>
      <c r="E182" s="47">
        <v>0.1</v>
      </c>
      <c r="F182" s="46" t="s">
        <v>498</v>
      </c>
      <c r="L182" s="38" t="s">
        <v>269</v>
      </c>
      <c r="M182" s="38" t="s">
        <v>566</v>
      </c>
      <c r="N182" s="38"/>
    </row>
    <row r="183" spans="1:14">
      <c r="A183" s="45">
        <v>182</v>
      </c>
      <c r="B183" s="46" t="s">
        <v>285</v>
      </c>
      <c r="C183" s="46">
        <v>401</v>
      </c>
      <c r="D183" s="46">
        <v>44</v>
      </c>
      <c r="E183" s="47">
        <v>9.8876404494382023E-2</v>
      </c>
      <c r="F183" s="46" t="s">
        <v>519</v>
      </c>
      <c r="L183" s="38" t="s">
        <v>270</v>
      </c>
      <c r="M183" s="38" t="s">
        <v>498</v>
      </c>
      <c r="N183" s="38">
        <v>27</v>
      </c>
    </row>
    <row r="184" spans="1:14">
      <c r="A184" s="45">
        <v>183</v>
      </c>
      <c r="B184" s="46" t="s">
        <v>345</v>
      </c>
      <c r="C184" s="46">
        <v>162</v>
      </c>
      <c r="D184" s="46">
        <v>17</v>
      </c>
      <c r="E184" s="47">
        <v>9.4972067039106142E-2</v>
      </c>
      <c r="F184" s="46" t="s">
        <v>591</v>
      </c>
      <c r="L184" s="38" t="s">
        <v>271</v>
      </c>
      <c r="M184" s="38" t="s">
        <v>567</v>
      </c>
      <c r="N184" s="38"/>
    </row>
    <row r="185" spans="1:14">
      <c r="A185" s="45">
        <v>184</v>
      </c>
      <c r="B185" s="46" t="s">
        <v>191</v>
      </c>
      <c r="C185" s="46">
        <v>183</v>
      </c>
      <c r="D185" s="46">
        <v>19</v>
      </c>
      <c r="E185" s="47">
        <v>9.405940594059406E-2</v>
      </c>
      <c r="F185" s="46" t="s">
        <v>498</v>
      </c>
      <c r="L185" s="38" t="s">
        <v>272</v>
      </c>
      <c r="M185" s="38" t="s">
        <v>498</v>
      </c>
      <c r="N185" s="38"/>
    </row>
    <row r="186" spans="1:14" ht="28">
      <c r="A186" s="45">
        <v>185</v>
      </c>
      <c r="B186" s="46" t="s">
        <v>190</v>
      </c>
      <c r="C186" s="46">
        <v>135</v>
      </c>
      <c r="D186" s="46">
        <v>13</v>
      </c>
      <c r="E186" s="47">
        <v>8.7837837837837843E-2</v>
      </c>
      <c r="F186" s="46" t="s">
        <v>546</v>
      </c>
      <c r="L186" s="38" t="s">
        <v>273</v>
      </c>
      <c r="M186" s="38" t="s">
        <v>568</v>
      </c>
      <c r="N186" s="38"/>
    </row>
    <row r="187" spans="1:14" ht="42">
      <c r="A187" s="45">
        <v>186</v>
      </c>
      <c r="B187" s="46" t="s">
        <v>223</v>
      </c>
      <c r="C187" s="46">
        <v>382</v>
      </c>
      <c r="D187" s="46">
        <v>35</v>
      </c>
      <c r="E187" s="47">
        <v>8.3932853717026384E-2</v>
      </c>
      <c r="F187" s="46" t="s">
        <v>555</v>
      </c>
      <c r="L187" s="38" t="s">
        <v>274</v>
      </c>
      <c r="M187" s="38" t="s">
        <v>498</v>
      </c>
      <c r="N187" s="38">
        <v>30</v>
      </c>
    </row>
    <row r="188" spans="1:14">
      <c r="A188" s="45">
        <v>187</v>
      </c>
      <c r="B188" s="46" t="s">
        <v>104</v>
      </c>
      <c r="C188" s="46">
        <v>79</v>
      </c>
      <c r="D188" s="46">
        <v>7</v>
      </c>
      <c r="E188" s="47">
        <v>8.1395348837209308E-2</v>
      </c>
      <c r="F188" s="46" t="s">
        <v>498</v>
      </c>
      <c r="L188" s="38" t="s">
        <v>275</v>
      </c>
      <c r="M188" s="38" t="s">
        <v>498</v>
      </c>
      <c r="N188" s="38">
        <v>44</v>
      </c>
    </row>
    <row r="189" spans="1:14">
      <c r="A189" s="45">
        <v>188</v>
      </c>
      <c r="B189" s="46" t="s">
        <v>109</v>
      </c>
      <c r="C189" s="46">
        <v>23</v>
      </c>
      <c r="D189" s="46">
        <v>2</v>
      </c>
      <c r="E189" s="47">
        <v>0.08</v>
      </c>
      <c r="F189" s="46" t="s">
        <v>498</v>
      </c>
      <c r="L189" s="38" t="s">
        <v>276</v>
      </c>
      <c r="M189" s="38" t="s">
        <v>498</v>
      </c>
      <c r="N189" s="38"/>
    </row>
    <row r="190" spans="1:14" ht="28">
      <c r="A190" s="45">
        <v>189</v>
      </c>
      <c r="B190" s="46" t="s">
        <v>141</v>
      </c>
      <c r="C190" s="46">
        <v>148</v>
      </c>
      <c r="D190" s="46">
        <v>12</v>
      </c>
      <c r="E190" s="47">
        <v>7.4999999999999997E-2</v>
      </c>
      <c r="F190" s="46" t="s">
        <v>524</v>
      </c>
      <c r="L190" s="38" t="s">
        <v>277</v>
      </c>
      <c r="M190" s="38" t="s">
        <v>569</v>
      </c>
      <c r="N190" s="38"/>
    </row>
    <row r="191" spans="1:14" ht="28">
      <c r="A191" s="45">
        <v>190</v>
      </c>
      <c r="B191" s="46" t="s">
        <v>291</v>
      </c>
      <c r="C191" s="46">
        <v>117</v>
      </c>
      <c r="D191" s="46">
        <v>9</v>
      </c>
      <c r="E191" s="47">
        <v>7.1428571428571425E-2</v>
      </c>
      <c r="F191" s="46" t="s">
        <v>573</v>
      </c>
      <c r="L191" s="38" t="s">
        <v>278</v>
      </c>
      <c r="M191" s="38" t="s">
        <v>498</v>
      </c>
      <c r="N191" s="38">
        <v>17</v>
      </c>
    </row>
    <row r="192" spans="1:14">
      <c r="A192" s="45">
        <v>191</v>
      </c>
      <c r="B192" s="46" t="s">
        <v>168</v>
      </c>
      <c r="C192" s="46">
        <v>150</v>
      </c>
      <c r="D192" s="46">
        <v>11</v>
      </c>
      <c r="E192" s="47">
        <v>6.8322981366459631E-2</v>
      </c>
      <c r="F192" s="46" t="s">
        <v>498</v>
      </c>
      <c r="L192" s="38" t="s">
        <v>279</v>
      </c>
      <c r="M192" s="38" t="s">
        <v>498</v>
      </c>
      <c r="N192" s="38"/>
    </row>
    <row r="193" spans="1:14">
      <c r="A193" s="45">
        <v>192</v>
      </c>
      <c r="B193" s="46" t="s">
        <v>290</v>
      </c>
      <c r="C193" s="46">
        <v>481</v>
      </c>
      <c r="D193" s="46">
        <v>34</v>
      </c>
      <c r="E193" s="47">
        <v>6.6019417475728162E-2</v>
      </c>
      <c r="F193" s="46" t="s">
        <v>498</v>
      </c>
      <c r="L193" s="38" t="s">
        <v>280</v>
      </c>
      <c r="M193" s="38"/>
      <c r="N193" s="38"/>
    </row>
    <row r="194" spans="1:14" ht="42">
      <c r="A194" s="45">
        <v>193</v>
      </c>
      <c r="B194" s="46" t="s">
        <v>112</v>
      </c>
      <c r="C194" s="46">
        <v>158</v>
      </c>
      <c r="D194" s="46">
        <v>11</v>
      </c>
      <c r="E194" s="47">
        <v>6.5088757396449703E-2</v>
      </c>
      <c r="F194" s="46" t="s">
        <v>506</v>
      </c>
      <c r="L194" s="38" t="s">
        <v>281</v>
      </c>
      <c r="M194" s="38" t="s">
        <v>570</v>
      </c>
      <c r="N194" s="38">
        <v>54</v>
      </c>
    </row>
    <row r="195" spans="1:14" ht="28">
      <c r="A195" s="45">
        <v>194</v>
      </c>
      <c r="B195" s="46" t="s">
        <v>149</v>
      </c>
      <c r="C195" s="46">
        <v>239</v>
      </c>
      <c r="D195" s="46">
        <v>15</v>
      </c>
      <c r="E195" s="47">
        <v>5.905511811023622E-2</v>
      </c>
      <c r="F195" s="46" t="s">
        <v>529</v>
      </c>
      <c r="L195" s="38" t="s">
        <v>282</v>
      </c>
      <c r="M195" s="38" t="s">
        <v>571</v>
      </c>
      <c r="N195" s="38"/>
    </row>
    <row r="196" spans="1:14">
      <c r="A196" s="45">
        <v>195</v>
      </c>
      <c r="B196" s="46" t="s">
        <v>87</v>
      </c>
      <c r="C196" s="46">
        <v>147</v>
      </c>
      <c r="D196" s="46">
        <v>9</v>
      </c>
      <c r="E196" s="47">
        <v>5.7692307692307696E-2</v>
      </c>
      <c r="F196" s="46" t="s">
        <v>498</v>
      </c>
      <c r="L196" s="38" t="s">
        <v>283</v>
      </c>
      <c r="M196" s="38" t="s">
        <v>498</v>
      </c>
      <c r="N196" s="38"/>
    </row>
    <row r="197" spans="1:14">
      <c r="A197" s="45">
        <v>196</v>
      </c>
      <c r="B197" s="46" t="s">
        <v>131</v>
      </c>
      <c r="C197" s="46">
        <v>129</v>
      </c>
      <c r="D197" s="46">
        <v>6</v>
      </c>
      <c r="E197" s="47">
        <v>4.4444444444444446E-2</v>
      </c>
      <c r="F197" s="46" t="s">
        <v>498</v>
      </c>
      <c r="L197" s="38" t="s">
        <v>284</v>
      </c>
      <c r="M197" s="38" t="s">
        <v>572</v>
      </c>
      <c r="N197" s="38"/>
    </row>
    <row r="198" spans="1:14" ht="28">
      <c r="A198" s="45">
        <v>197</v>
      </c>
      <c r="B198" s="46" t="s">
        <v>114</v>
      </c>
      <c r="C198" s="46">
        <v>406</v>
      </c>
      <c r="D198" s="46">
        <v>18</v>
      </c>
      <c r="E198" s="47">
        <v>4.2452830188679243E-2</v>
      </c>
      <c r="F198" s="46" t="s">
        <v>508</v>
      </c>
      <c r="L198" s="38" t="s">
        <v>285</v>
      </c>
      <c r="M198" s="38" t="s">
        <v>519</v>
      </c>
      <c r="N198" s="38">
        <v>82</v>
      </c>
    </row>
    <row r="199" spans="1:14">
      <c r="A199" s="45">
        <v>198</v>
      </c>
      <c r="B199" s="46" t="s">
        <v>278</v>
      </c>
      <c r="C199" s="46">
        <v>174</v>
      </c>
      <c r="D199" s="46">
        <v>6</v>
      </c>
      <c r="E199" s="47">
        <v>3.3333333333333333E-2</v>
      </c>
      <c r="F199" s="46" t="s">
        <v>498</v>
      </c>
      <c r="L199" s="38" t="s">
        <v>286</v>
      </c>
      <c r="M199" s="38" t="s">
        <v>498</v>
      </c>
      <c r="N199" s="38">
        <v>29</v>
      </c>
    </row>
    <row r="200" spans="1:14">
      <c r="A200" s="45">
        <v>199</v>
      </c>
      <c r="B200" s="46" t="s">
        <v>283</v>
      </c>
      <c r="C200" s="46">
        <v>381</v>
      </c>
      <c r="D200" s="46">
        <v>13</v>
      </c>
      <c r="E200" s="47">
        <v>3.2994923857868022E-2</v>
      </c>
      <c r="F200" s="46" t="s">
        <v>498</v>
      </c>
      <c r="L200" s="38" t="s">
        <v>287</v>
      </c>
      <c r="M200" s="38" t="s">
        <v>498</v>
      </c>
      <c r="N200" s="38"/>
    </row>
    <row r="201" spans="1:14" ht="28">
      <c r="A201" s="45">
        <v>200</v>
      </c>
      <c r="B201" s="46" t="s">
        <v>188</v>
      </c>
      <c r="C201" s="46">
        <v>237</v>
      </c>
      <c r="D201" s="46">
        <v>8</v>
      </c>
      <c r="E201" s="47">
        <v>3.2653061224489799E-2</v>
      </c>
      <c r="F201" s="46" t="s">
        <v>544</v>
      </c>
      <c r="L201" s="38" t="s">
        <v>288</v>
      </c>
      <c r="M201" s="38" t="s">
        <v>498</v>
      </c>
      <c r="N201" s="38">
        <v>24</v>
      </c>
    </row>
    <row r="202" spans="1:14" ht="28">
      <c r="A202" s="45">
        <v>201</v>
      </c>
      <c r="B202" s="46" t="s">
        <v>222</v>
      </c>
      <c r="C202" s="46">
        <v>298</v>
      </c>
      <c r="D202" s="46">
        <v>9</v>
      </c>
      <c r="E202" s="47">
        <v>2.9315960912052116E-2</v>
      </c>
      <c r="F202" s="46" t="s">
        <v>554</v>
      </c>
      <c r="L202" s="38" t="s">
        <v>289</v>
      </c>
      <c r="M202" s="38" t="s">
        <v>498</v>
      </c>
      <c r="N202" s="38">
        <v>1</v>
      </c>
    </row>
    <row r="203" spans="1:14" ht="28">
      <c r="A203" s="45">
        <v>202</v>
      </c>
      <c r="B203" s="46" t="s">
        <v>107</v>
      </c>
      <c r="C203" s="46">
        <v>133</v>
      </c>
      <c r="D203" s="46">
        <v>4</v>
      </c>
      <c r="E203" s="47">
        <v>2.9197080291970802E-2</v>
      </c>
      <c r="F203" s="46" t="s">
        <v>503</v>
      </c>
      <c r="L203" s="38" t="s">
        <v>290</v>
      </c>
      <c r="M203" s="38" t="s">
        <v>498</v>
      </c>
      <c r="N203" s="38"/>
    </row>
    <row r="204" spans="1:14" ht="42">
      <c r="A204" s="45">
        <v>203</v>
      </c>
      <c r="B204" s="46" t="s">
        <v>118</v>
      </c>
      <c r="C204" s="46">
        <v>639</v>
      </c>
      <c r="D204" s="46">
        <v>19</v>
      </c>
      <c r="E204" s="47">
        <v>2.8875379939209727E-2</v>
      </c>
      <c r="F204" s="46" t="s">
        <v>512</v>
      </c>
      <c r="L204" s="38" t="s">
        <v>291</v>
      </c>
      <c r="M204" s="38" t="s">
        <v>573</v>
      </c>
      <c r="N204" s="38"/>
    </row>
    <row r="205" spans="1:14" ht="28">
      <c r="A205" s="45">
        <v>204</v>
      </c>
      <c r="B205" s="46" t="s">
        <v>273</v>
      </c>
      <c r="C205" s="46">
        <v>156</v>
      </c>
      <c r="D205" s="46">
        <v>4</v>
      </c>
      <c r="E205" s="47">
        <v>2.5000000000000001E-2</v>
      </c>
      <c r="F205" s="46" t="s">
        <v>568</v>
      </c>
      <c r="L205" s="38" t="s">
        <v>292</v>
      </c>
      <c r="M205" s="38" t="s">
        <v>503</v>
      </c>
      <c r="N205" s="38">
        <v>268</v>
      </c>
    </row>
    <row r="206" spans="1:14">
      <c r="A206" s="45">
        <v>205</v>
      </c>
      <c r="B206" s="46" t="s">
        <v>161</v>
      </c>
      <c r="C206" s="46">
        <v>92</v>
      </c>
      <c r="D206" s="46">
        <v>2</v>
      </c>
      <c r="E206" s="47">
        <v>2.1276595744680851E-2</v>
      </c>
      <c r="F206" s="46" t="s">
        <v>534</v>
      </c>
      <c r="L206" s="38" t="s">
        <v>293</v>
      </c>
      <c r="M206" s="38" t="s">
        <v>519</v>
      </c>
      <c r="N206" s="38">
        <v>0</v>
      </c>
    </row>
    <row r="207" spans="1:14">
      <c r="A207" s="45">
        <v>206</v>
      </c>
      <c r="B207" s="46" t="s">
        <v>146</v>
      </c>
      <c r="C207" s="46">
        <v>414</v>
      </c>
      <c r="D207" s="46">
        <v>7</v>
      </c>
      <c r="E207" s="47">
        <v>1.66270783847981E-2</v>
      </c>
      <c r="F207" s="46" t="s">
        <v>498</v>
      </c>
      <c r="L207" s="38" t="s">
        <v>294</v>
      </c>
      <c r="M207" s="38" t="s">
        <v>519</v>
      </c>
      <c r="N207" s="38"/>
    </row>
    <row r="208" spans="1:14" ht="28">
      <c r="A208" s="45">
        <v>207</v>
      </c>
      <c r="B208" s="46" t="s">
        <v>271</v>
      </c>
      <c r="C208" s="46">
        <v>147</v>
      </c>
      <c r="D208" s="46">
        <v>2</v>
      </c>
      <c r="E208" s="47">
        <v>1.3422818791946308E-2</v>
      </c>
      <c r="F208" s="46" t="s">
        <v>567</v>
      </c>
      <c r="L208" s="38" t="s">
        <v>295</v>
      </c>
      <c r="M208" s="38" t="s">
        <v>498</v>
      </c>
      <c r="N208" s="38">
        <v>147</v>
      </c>
    </row>
    <row r="209" spans="1:14">
      <c r="A209" s="45">
        <v>208</v>
      </c>
      <c r="B209" s="46" t="s">
        <v>173</v>
      </c>
      <c r="C209" s="46">
        <v>108</v>
      </c>
      <c r="D209" s="46">
        <v>1</v>
      </c>
      <c r="E209" s="47">
        <v>9.1743119266055051E-3</v>
      </c>
      <c r="F209" s="46" t="s">
        <v>498</v>
      </c>
      <c r="L209" s="38" t="s">
        <v>296</v>
      </c>
      <c r="M209" s="38" t="s">
        <v>498</v>
      </c>
      <c r="N209" s="38"/>
    </row>
    <row r="210" spans="1:14">
      <c r="A210" s="45">
        <v>209</v>
      </c>
      <c r="B210" s="46" t="s">
        <v>147</v>
      </c>
      <c r="C210" s="46">
        <v>329</v>
      </c>
      <c r="D210" s="46">
        <v>3</v>
      </c>
      <c r="E210" s="47">
        <v>9.0361445783132526E-3</v>
      </c>
      <c r="F210" s="46">
        <v>0</v>
      </c>
      <c r="L210" s="38" t="s">
        <v>297</v>
      </c>
      <c r="M210" s="38" t="s">
        <v>574</v>
      </c>
      <c r="N210" s="38"/>
    </row>
    <row r="211" spans="1:14" ht="28">
      <c r="A211" s="45">
        <v>210</v>
      </c>
      <c r="B211" s="46" t="s">
        <v>313</v>
      </c>
      <c r="C211" s="46">
        <v>203</v>
      </c>
      <c r="D211" s="46">
        <v>1</v>
      </c>
      <c r="E211" s="47">
        <v>4.9019607843137254E-3</v>
      </c>
      <c r="F211" s="46" t="s">
        <v>580</v>
      </c>
      <c r="L211" s="38" t="s">
        <v>298</v>
      </c>
      <c r="M211" s="38" t="s">
        <v>575</v>
      </c>
      <c r="N211" s="38"/>
    </row>
    <row r="212" spans="1:14">
      <c r="A212" s="45">
        <v>211</v>
      </c>
      <c r="B212" s="46" t="s">
        <v>102</v>
      </c>
      <c r="C212" s="46">
        <v>278</v>
      </c>
      <c r="D212" s="46">
        <v>1</v>
      </c>
      <c r="E212" s="47">
        <v>3.5842293906810036E-3</v>
      </c>
      <c r="F212" s="46" t="s">
        <v>498</v>
      </c>
      <c r="L212" s="38" t="s">
        <v>299</v>
      </c>
      <c r="M212" s="38" t="s">
        <v>498</v>
      </c>
      <c r="N212" s="38">
        <v>63</v>
      </c>
    </row>
    <row r="213" spans="1:14" ht="42">
      <c r="A213" s="45">
        <v>212</v>
      </c>
      <c r="B213" s="46" t="s">
        <v>91</v>
      </c>
      <c r="C213" s="46">
        <v>372</v>
      </c>
      <c r="D213" s="46">
        <v>0</v>
      </c>
      <c r="E213" s="47">
        <v>0</v>
      </c>
      <c r="F213" s="46" t="s">
        <v>499</v>
      </c>
      <c r="L213" s="38" t="s">
        <v>300</v>
      </c>
      <c r="M213" s="38" t="s">
        <v>498</v>
      </c>
      <c r="N213" s="38"/>
    </row>
    <row r="214" spans="1:14" ht="42">
      <c r="A214" s="45">
        <v>213</v>
      </c>
      <c r="B214" s="46" t="s">
        <v>135</v>
      </c>
      <c r="C214" s="46">
        <v>109</v>
      </c>
      <c r="D214" s="46">
        <v>0</v>
      </c>
      <c r="E214" s="47">
        <v>0</v>
      </c>
      <c r="F214" s="46" t="s">
        <v>522</v>
      </c>
      <c r="L214" s="38" t="s">
        <v>301</v>
      </c>
      <c r="M214" s="38" t="s">
        <v>576</v>
      </c>
      <c r="N214" s="38"/>
    </row>
    <row r="215" spans="1:14" ht="28">
      <c r="A215" s="45">
        <v>214</v>
      </c>
      <c r="B215" s="46" t="s">
        <v>247</v>
      </c>
      <c r="C215" s="46">
        <v>112</v>
      </c>
      <c r="D215" s="46">
        <v>0</v>
      </c>
      <c r="E215" s="47">
        <v>0</v>
      </c>
      <c r="F215" s="46" t="s">
        <v>560</v>
      </c>
      <c r="L215" s="38" t="s">
        <v>302</v>
      </c>
      <c r="M215" s="38" t="s">
        <v>498</v>
      </c>
      <c r="N215" s="38"/>
    </row>
    <row r="216" spans="1:14">
      <c r="A216" s="45">
        <v>215</v>
      </c>
      <c r="B216" s="46" t="s">
        <v>249</v>
      </c>
      <c r="C216" s="46">
        <v>96</v>
      </c>
      <c r="D216" s="46">
        <v>0</v>
      </c>
      <c r="E216" s="47">
        <v>0</v>
      </c>
      <c r="F216" s="46" t="s">
        <v>498</v>
      </c>
      <c r="L216" s="38" t="s">
        <v>303</v>
      </c>
      <c r="M216" s="38" t="s">
        <v>498</v>
      </c>
      <c r="N216" s="38"/>
    </row>
    <row r="217" spans="1:14">
      <c r="A217" s="45">
        <v>216</v>
      </c>
      <c r="B217" s="46" t="s">
        <v>266</v>
      </c>
      <c r="C217" s="46">
        <v>235</v>
      </c>
      <c r="D217" s="46">
        <v>0</v>
      </c>
      <c r="E217" s="47">
        <v>0</v>
      </c>
      <c r="F217" s="46" t="s">
        <v>498</v>
      </c>
      <c r="L217" s="38" t="s">
        <v>304</v>
      </c>
      <c r="M217" s="38" t="s">
        <v>498</v>
      </c>
      <c r="N217" s="38"/>
    </row>
    <row r="218" spans="1:14" ht="42">
      <c r="A218" s="45">
        <v>217</v>
      </c>
      <c r="B218" s="46" t="s">
        <v>284</v>
      </c>
      <c r="C218" s="46">
        <v>69</v>
      </c>
      <c r="D218" s="46">
        <v>0</v>
      </c>
      <c r="E218" s="47">
        <v>0</v>
      </c>
      <c r="F218" s="46" t="s">
        <v>572</v>
      </c>
      <c r="L218" s="38" t="s">
        <v>305</v>
      </c>
      <c r="M218" s="38" t="s">
        <v>577</v>
      </c>
      <c r="N218" s="38"/>
    </row>
    <row r="219" spans="1:14" ht="28">
      <c r="A219" s="45">
        <v>218</v>
      </c>
      <c r="B219" s="46" t="s">
        <v>305</v>
      </c>
      <c r="C219" s="46">
        <v>149</v>
      </c>
      <c r="D219" s="46">
        <v>0</v>
      </c>
      <c r="E219" s="47">
        <v>0</v>
      </c>
      <c r="F219" s="46" t="s">
        <v>577</v>
      </c>
      <c r="L219" s="38" t="s">
        <v>306</v>
      </c>
      <c r="M219" s="38" t="s">
        <v>498</v>
      </c>
      <c r="N219" s="38"/>
    </row>
    <row r="220" spans="1:14">
      <c r="A220" s="45">
        <v>219</v>
      </c>
      <c r="B220" s="46" t="s">
        <v>318</v>
      </c>
      <c r="C220" s="46">
        <v>239</v>
      </c>
      <c r="D220" s="46">
        <v>0</v>
      </c>
      <c r="E220" s="47">
        <v>0</v>
      </c>
      <c r="F220" s="46" t="s">
        <v>519</v>
      </c>
      <c r="L220" s="38" t="s">
        <v>307</v>
      </c>
      <c r="M220" s="38" t="s">
        <v>498</v>
      </c>
      <c r="N220" s="38">
        <v>90</v>
      </c>
    </row>
    <row r="221" spans="1:14">
      <c r="A221" s="45">
        <v>220</v>
      </c>
      <c r="B221" s="46" t="s">
        <v>323</v>
      </c>
      <c r="C221" s="46">
        <v>131</v>
      </c>
      <c r="D221" s="46">
        <v>0</v>
      </c>
      <c r="E221" s="47">
        <v>0</v>
      </c>
      <c r="F221" s="46" t="s">
        <v>498</v>
      </c>
      <c r="L221" s="38" t="s">
        <v>308</v>
      </c>
      <c r="M221" s="38" t="s">
        <v>498</v>
      </c>
      <c r="N221" s="38">
        <v>113</v>
      </c>
    </row>
    <row r="222" spans="1:14">
      <c r="A222" s="45">
        <v>221</v>
      </c>
      <c r="B222" s="46" t="s">
        <v>324</v>
      </c>
      <c r="C222" s="46">
        <v>217</v>
      </c>
      <c r="D222" s="46">
        <v>0</v>
      </c>
      <c r="E222" s="47">
        <v>0</v>
      </c>
      <c r="F222" s="46" t="s">
        <v>498</v>
      </c>
      <c r="L222" s="38" t="s">
        <v>309</v>
      </c>
      <c r="M222" s="38" t="s">
        <v>519</v>
      </c>
      <c r="N222" s="38"/>
    </row>
    <row r="223" spans="1:14">
      <c r="A223" s="45"/>
      <c r="B223" s="46" t="s">
        <v>92</v>
      </c>
      <c r="C223" s="46"/>
      <c r="D223" s="46"/>
      <c r="E223" s="47" t="s">
        <v>491</v>
      </c>
      <c r="F223" s="46" t="s">
        <v>498</v>
      </c>
      <c r="L223" s="38" t="s">
        <v>310</v>
      </c>
      <c r="M223" s="38" t="s">
        <v>578</v>
      </c>
      <c r="N223" s="38"/>
    </row>
    <row r="224" spans="1:14" ht="28">
      <c r="A224" s="45"/>
      <c r="B224" s="46" t="s">
        <v>96</v>
      </c>
      <c r="C224" s="46"/>
      <c r="D224" s="46"/>
      <c r="E224" s="47" t="s">
        <v>491</v>
      </c>
      <c r="F224" s="46" t="s">
        <v>500</v>
      </c>
      <c r="L224" s="38" t="s">
        <v>311</v>
      </c>
      <c r="M224" s="38" t="s">
        <v>572</v>
      </c>
      <c r="N224" s="38">
        <v>10</v>
      </c>
    </row>
    <row r="225" spans="1:14" ht="28">
      <c r="A225" s="45"/>
      <c r="B225" s="46" t="s">
        <v>97</v>
      </c>
      <c r="C225" s="46"/>
      <c r="D225" s="46"/>
      <c r="E225" s="47" t="s">
        <v>491</v>
      </c>
      <c r="F225" s="46" t="s">
        <v>500</v>
      </c>
      <c r="L225" s="38" t="s">
        <v>312</v>
      </c>
      <c r="M225" s="38" t="s">
        <v>579</v>
      </c>
      <c r="N225" s="38">
        <v>8</v>
      </c>
    </row>
    <row r="226" spans="1:14">
      <c r="A226" s="45"/>
      <c r="B226" s="46" t="s">
        <v>105</v>
      </c>
      <c r="C226" s="46"/>
      <c r="D226" s="46"/>
      <c r="E226" s="47" t="s">
        <v>491</v>
      </c>
      <c r="F226" s="46" t="s">
        <v>498</v>
      </c>
      <c r="L226" s="38" t="s">
        <v>313</v>
      </c>
      <c r="M226" s="38" t="s">
        <v>580</v>
      </c>
      <c r="N226" s="38">
        <v>47</v>
      </c>
    </row>
    <row r="227" spans="1:14">
      <c r="A227" s="45"/>
      <c r="B227" s="46" t="s">
        <v>136</v>
      </c>
      <c r="C227" s="46"/>
      <c r="D227" s="46"/>
      <c r="E227" s="47" t="s">
        <v>491</v>
      </c>
      <c r="F227" s="46" t="s">
        <v>498</v>
      </c>
      <c r="L227" s="38" t="s">
        <v>314</v>
      </c>
      <c r="M227" s="38" t="s">
        <v>581</v>
      </c>
      <c r="N227" s="38"/>
    </row>
    <row r="228" spans="1:14">
      <c r="A228" s="45"/>
      <c r="B228" s="46" t="s">
        <v>139</v>
      </c>
      <c r="C228" s="46"/>
      <c r="D228" s="46"/>
      <c r="E228" s="47" t="s">
        <v>491</v>
      </c>
      <c r="F228" s="46" t="s">
        <v>498</v>
      </c>
      <c r="L228" s="38" t="s">
        <v>315</v>
      </c>
      <c r="M228" s="38" t="s">
        <v>582</v>
      </c>
      <c r="N228" s="38"/>
    </row>
    <row r="229" spans="1:14">
      <c r="A229" s="45"/>
      <c r="B229" s="46" t="s">
        <v>150</v>
      </c>
      <c r="C229" s="46"/>
      <c r="D229" s="46"/>
      <c r="E229" s="47" t="s">
        <v>491</v>
      </c>
      <c r="F229" s="46" t="s">
        <v>519</v>
      </c>
      <c r="L229" s="38" t="s">
        <v>316</v>
      </c>
      <c r="M229" s="38" t="s">
        <v>498</v>
      </c>
      <c r="N229" s="38"/>
    </row>
    <row r="230" spans="1:14">
      <c r="A230" s="45"/>
      <c r="B230" s="46" t="s">
        <v>157</v>
      </c>
      <c r="C230" s="46"/>
      <c r="D230" s="46"/>
      <c r="E230" s="47" t="s">
        <v>491</v>
      </c>
      <c r="F230" s="46" t="s">
        <v>498</v>
      </c>
      <c r="L230" s="38" t="s">
        <v>317</v>
      </c>
      <c r="M230" s="38" t="s">
        <v>498</v>
      </c>
      <c r="N230" s="38"/>
    </row>
    <row r="231" spans="1:14">
      <c r="A231" s="45"/>
      <c r="B231" s="46" t="s">
        <v>163</v>
      </c>
      <c r="C231" s="46"/>
      <c r="D231" s="46"/>
      <c r="E231" s="47" t="s">
        <v>491</v>
      </c>
      <c r="F231" s="46"/>
      <c r="L231" s="38" t="s">
        <v>318</v>
      </c>
      <c r="M231" s="38" t="s">
        <v>519</v>
      </c>
      <c r="N231" s="38"/>
    </row>
    <row r="232" spans="1:14" ht="28">
      <c r="A232" s="45"/>
      <c r="B232" s="46" t="s">
        <v>164</v>
      </c>
      <c r="C232" s="46"/>
      <c r="D232" s="46"/>
      <c r="E232" s="47" t="s">
        <v>491</v>
      </c>
      <c r="F232" s="46" t="s">
        <v>536</v>
      </c>
      <c r="L232" s="38" t="s">
        <v>319</v>
      </c>
      <c r="M232" s="38" t="s">
        <v>583</v>
      </c>
      <c r="N232" s="38"/>
    </row>
    <row r="233" spans="1:14">
      <c r="A233" s="45"/>
      <c r="B233" s="46" t="s">
        <v>177</v>
      </c>
      <c r="C233" s="46"/>
      <c r="D233" s="46"/>
      <c r="E233" s="47" t="s">
        <v>491</v>
      </c>
      <c r="F233" s="46" t="s">
        <v>519</v>
      </c>
      <c r="L233" s="38" t="s">
        <v>320</v>
      </c>
      <c r="M233" s="38" t="s">
        <v>584</v>
      </c>
      <c r="N233" s="38"/>
    </row>
    <row r="234" spans="1:14" ht="28">
      <c r="A234" s="45"/>
      <c r="B234" s="46" t="s">
        <v>182</v>
      </c>
      <c r="C234" s="46"/>
      <c r="D234" s="46"/>
      <c r="E234" s="47" t="s">
        <v>491</v>
      </c>
      <c r="F234" s="46" t="s">
        <v>542</v>
      </c>
      <c r="L234" s="38" t="s">
        <v>321</v>
      </c>
      <c r="M234" s="38" t="s">
        <v>498</v>
      </c>
      <c r="N234" s="38"/>
    </row>
    <row r="235" spans="1:14" ht="28">
      <c r="A235" s="45"/>
      <c r="B235" s="46" t="s">
        <v>184</v>
      </c>
      <c r="C235" s="46"/>
      <c r="D235" s="46"/>
      <c r="E235" s="47" t="s">
        <v>491</v>
      </c>
      <c r="F235" s="46" t="s">
        <v>543</v>
      </c>
      <c r="L235" s="38" t="s">
        <v>322</v>
      </c>
      <c r="M235" s="38" t="s">
        <v>498</v>
      </c>
      <c r="N235" s="38"/>
    </row>
    <row r="236" spans="1:14">
      <c r="A236" s="45"/>
      <c r="B236" s="46" t="s">
        <v>185</v>
      </c>
      <c r="C236" s="46"/>
      <c r="D236" s="46"/>
      <c r="E236" s="47" t="s">
        <v>491</v>
      </c>
      <c r="F236" s="46" t="s">
        <v>519</v>
      </c>
      <c r="L236" s="38" t="s">
        <v>323</v>
      </c>
      <c r="M236" s="38" t="s">
        <v>498</v>
      </c>
      <c r="N236" s="38"/>
    </row>
    <row r="237" spans="1:14">
      <c r="A237" s="45"/>
      <c r="B237" s="46" t="s">
        <v>187</v>
      </c>
      <c r="C237" s="46"/>
      <c r="D237" s="46"/>
      <c r="E237" s="47" t="s">
        <v>491</v>
      </c>
      <c r="F237" s="46" t="s">
        <v>498</v>
      </c>
      <c r="L237" s="38" t="s">
        <v>324</v>
      </c>
      <c r="M237" s="38" t="s">
        <v>498</v>
      </c>
      <c r="N237" s="38"/>
    </row>
    <row r="238" spans="1:14" ht="28">
      <c r="A238" s="45"/>
      <c r="B238" s="46" t="s">
        <v>189</v>
      </c>
      <c r="C238" s="46"/>
      <c r="D238" s="46"/>
      <c r="E238" s="47" t="s">
        <v>491</v>
      </c>
      <c r="F238" s="46" t="s">
        <v>545</v>
      </c>
      <c r="L238" s="38" t="s">
        <v>325</v>
      </c>
      <c r="M238" s="38" t="s">
        <v>519</v>
      </c>
      <c r="N238" s="38"/>
    </row>
    <row r="239" spans="1:14">
      <c r="A239" s="45"/>
      <c r="B239" s="46" t="s">
        <v>194</v>
      </c>
      <c r="C239" s="46"/>
      <c r="D239" s="46"/>
      <c r="E239" s="47" t="s">
        <v>491</v>
      </c>
      <c r="F239" s="46" t="s">
        <v>519</v>
      </c>
      <c r="L239" s="38" t="s">
        <v>326</v>
      </c>
      <c r="M239" s="38" t="s">
        <v>498</v>
      </c>
      <c r="N239" s="38"/>
    </row>
    <row r="240" spans="1:14">
      <c r="A240" s="45"/>
      <c r="B240" s="46" t="s">
        <v>199</v>
      </c>
      <c r="C240" s="46"/>
      <c r="D240" s="46"/>
      <c r="E240" s="47" t="s">
        <v>491</v>
      </c>
      <c r="F240" s="46" t="s">
        <v>498</v>
      </c>
      <c r="L240" s="38" t="s">
        <v>328</v>
      </c>
      <c r="M240" s="38" t="s">
        <v>585</v>
      </c>
      <c r="N240" s="38">
        <v>47</v>
      </c>
    </row>
    <row r="241" spans="1:14" ht="28">
      <c r="A241" s="45"/>
      <c r="B241" s="46" t="s">
        <v>203</v>
      </c>
      <c r="C241" s="46"/>
      <c r="D241" s="46"/>
      <c r="E241" s="47" t="s">
        <v>491</v>
      </c>
      <c r="F241" s="46" t="s">
        <v>548</v>
      </c>
      <c r="L241" s="38" t="s">
        <v>329</v>
      </c>
      <c r="M241" s="38" t="s">
        <v>519</v>
      </c>
      <c r="N241" s="38"/>
    </row>
    <row r="242" spans="1:14" ht="28">
      <c r="A242" s="45"/>
      <c r="B242" s="46" t="s">
        <v>206</v>
      </c>
      <c r="C242" s="46"/>
      <c r="D242" s="46"/>
      <c r="E242" s="47" t="s">
        <v>491</v>
      </c>
      <c r="F242" s="46" t="s">
        <v>549</v>
      </c>
      <c r="L242" s="38" t="s">
        <v>330</v>
      </c>
      <c r="M242" s="38" t="s">
        <v>498</v>
      </c>
      <c r="N242" s="38"/>
    </row>
    <row r="243" spans="1:14">
      <c r="A243" s="45"/>
      <c r="B243" s="46" t="s">
        <v>212</v>
      </c>
      <c r="C243" s="46"/>
      <c r="D243" s="46"/>
      <c r="E243" s="47" t="s">
        <v>491</v>
      </c>
      <c r="F243" s="46" t="s">
        <v>498</v>
      </c>
      <c r="L243" s="38" t="s">
        <v>331</v>
      </c>
      <c r="M243" s="38" t="s">
        <v>586</v>
      </c>
      <c r="N243" s="38">
        <v>0</v>
      </c>
    </row>
    <row r="244" spans="1:14">
      <c r="A244" s="45"/>
      <c r="B244" s="46" t="s">
        <v>243</v>
      </c>
      <c r="C244" s="46"/>
      <c r="D244" s="46"/>
      <c r="E244" s="47" t="s">
        <v>491</v>
      </c>
      <c r="F244" s="46" t="s">
        <v>498</v>
      </c>
      <c r="L244" s="38" t="s">
        <v>332</v>
      </c>
      <c r="M244" s="38" t="s">
        <v>498</v>
      </c>
      <c r="N244" s="38"/>
    </row>
    <row r="245" spans="1:14">
      <c r="A245" s="45"/>
      <c r="B245" s="46" t="s">
        <v>264</v>
      </c>
      <c r="C245" s="46"/>
      <c r="D245" s="46"/>
      <c r="E245" s="47" t="s">
        <v>491</v>
      </c>
      <c r="F245" s="46" t="s">
        <v>498</v>
      </c>
      <c r="L245" s="38" t="s">
        <v>333</v>
      </c>
      <c r="M245" s="38" t="s">
        <v>498</v>
      </c>
      <c r="N245" s="38">
        <v>243</v>
      </c>
    </row>
    <row r="246" spans="1:14">
      <c r="A246" s="45"/>
      <c r="B246" s="46" t="s">
        <v>267</v>
      </c>
      <c r="C246" s="46"/>
      <c r="D246" s="46"/>
      <c r="E246" s="47" t="s">
        <v>491</v>
      </c>
      <c r="F246" s="46" t="s">
        <v>498</v>
      </c>
      <c r="L246" s="38" t="s">
        <v>334</v>
      </c>
      <c r="M246" s="38" t="s">
        <v>498</v>
      </c>
      <c r="N246" s="38"/>
    </row>
    <row r="247" spans="1:14">
      <c r="A247" s="45"/>
      <c r="B247" s="46" t="s">
        <v>270</v>
      </c>
      <c r="C247" s="46"/>
      <c r="D247" s="46"/>
      <c r="E247" s="47" t="s">
        <v>491</v>
      </c>
      <c r="F247" s="46" t="s">
        <v>498</v>
      </c>
      <c r="L247" s="38" t="s">
        <v>335</v>
      </c>
      <c r="M247" s="38" t="s">
        <v>587</v>
      </c>
      <c r="N247" s="38"/>
    </row>
    <row r="248" spans="1:14">
      <c r="A248" s="45"/>
      <c r="B248" s="46" t="s">
        <v>272</v>
      </c>
      <c r="C248" s="46"/>
      <c r="D248" s="46"/>
      <c r="E248" s="47" t="s">
        <v>491</v>
      </c>
      <c r="F248" s="46" t="s">
        <v>498</v>
      </c>
      <c r="L248" s="38" t="s">
        <v>336</v>
      </c>
      <c r="M248" s="38" t="s">
        <v>498</v>
      </c>
      <c r="N248" s="38"/>
    </row>
    <row r="249" spans="1:14">
      <c r="A249" s="45"/>
      <c r="B249" s="46" t="s">
        <v>280</v>
      </c>
      <c r="C249" s="46"/>
      <c r="D249" s="46"/>
      <c r="E249" s="47" t="s">
        <v>491</v>
      </c>
      <c r="F249" s="46"/>
      <c r="L249" s="38" t="s">
        <v>337</v>
      </c>
      <c r="M249" s="38" t="s">
        <v>498</v>
      </c>
      <c r="N249" s="38">
        <v>151</v>
      </c>
    </row>
    <row r="250" spans="1:14">
      <c r="A250" s="45"/>
      <c r="B250" s="46" t="s">
        <v>304</v>
      </c>
      <c r="C250" s="46"/>
      <c r="D250" s="46"/>
      <c r="E250" s="47" t="s">
        <v>491</v>
      </c>
      <c r="F250" s="46" t="s">
        <v>498</v>
      </c>
      <c r="L250" s="38" t="s">
        <v>339</v>
      </c>
      <c r="M250" s="38" t="s">
        <v>583</v>
      </c>
      <c r="N250" s="38"/>
    </row>
    <row r="251" spans="1:14">
      <c r="A251" s="45"/>
      <c r="B251" s="46" t="s">
        <v>306</v>
      </c>
      <c r="C251" s="46"/>
      <c r="D251" s="46"/>
      <c r="E251" s="47" t="s">
        <v>491</v>
      </c>
      <c r="F251" s="46" t="s">
        <v>498</v>
      </c>
      <c r="L251" s="38" t="s">
        <v>340</v>
      </c>
      <c r="M251" s="38" t="s">
        <v>498</v>
      </c>
      <c r="N251" s="38"/>
    </row>
    <row r="252" spans="1:14">
      <c r="A252" s="45"/>
      <c r="B252" s="46" t="s">
        <v>327</v>
      </c>
      <c r="C252" s="46"/>
      <c r="D252" s="46"/>
      <c r="E252" s="47" t="s">
        <v>491</v>
      </c>
      <c r="F252" s="46"/>
      <c r="L252" s="38" t="s">
        <v>341</v>
      </c>
      <c r="M252" s="38" t="s">
        <v>588</v>
      </c>
      <c r="N252" s="28">
        <v>82</v>
      </c>
    </row>
    <row r="253" spans="1:14">
      <c r="A253" s="45"/>
      <c r="B253" s="46" t="s">
        <v>329</v>
      </c>
      <c r="C253" s="46"/>
      <c r="D253" s="46"/>
      <c r="E253" s="47" t="s">
        <v>491</v>
      </c>
      <c r="F253" s="46" t="s">
        <v>519</v>
      </c>
      <c r="L253" s="38" t="s">
        <v>342</v>
      </c>
      <c r="M253" s="38" t="s">
        <v>589</v>
      </c>
      <c r="N253" s="28">
        <v>23</v>
      </c>
    </row>
    <row r="254" spans="1:14">
      <c r="A254" s="45"/>
      <c r="B254" s="46" t="s">
        <v>334</v>
      </c>
      <c r="C254" s="46"/>
      <c r="D254" s="46"/>
      <c r="E254" s="47" t="s">
        <v>491</v>
      </c>
      <c r="F254" s="46" t="s">
        <v>498</v>
      </c>
      <c r="L254" s="38" t="s">
        <v>343</v>
      </c>
      <c r="M254" s="38" t="s">
        <v>590</v>
      </c>
      <c r="N254" s="28">
        <v>46</v>
      </c>
    </row>
    <row r="255" spans="1:14" ht="28">
      <c r="A255" s="45"/>
      <c r="B255" s="46" t="s">
        <v>335</v>
      </c>
      <c r="C255" s="46"/>
      <c r="D255" s="46"/>
      <c r="E255" s="47" t="s">
        <v>491</v>
      </c>
      <c r="F255" s="46" t="s">
        <v>587</v>
      </c>
      <c r="L255" s="38" t="s">
        <v>344</v>
      </c>
      <c r="M255" s="38" t="s">
        <v>498</v>
      </c>
      <c r="N255" s="38"/>
    </row>
    <row r="256" spans="1:14">
      <c r="A256" s="45"/>
      <c r="B256" s="46" t="s">
        <v>344</v>
      </c>
      <c r="C256" s="46"/>
      <c r="D256" s="46"/>
      <c r="E256" s="47" t="s">
        <v>491</v>
      </c>
      <c r="F256" s="46" t="s">
        <v>498</v>
      </c>
      <c r="L256" s="38" t="s">
        <v>345</v>
      </c>
      <c r="M256" s="38" t="s">
        <v>591</v>
      </c>
      <c r="N256" s="38"/>
    </row>
    <row r="257" spans="1:14">
      <c r="A257" s="49"/>
      <c r="B257" s="50" t="s">
        <v>346</v>
      </c>
      <c r="C257" s="50"/>
      <c r="D257" s="50"/>
      <c r="E257" s="51" t="s">
        <v>491</v>
      </c>
      <c r="F257" s="50" t="s">
        <v>591</v>
      </c>
      <c r="L257" s="38" t="s">
        <v>346</v>
      </c>
      <c r="M257" s="38" t="s">
        <v>591</v>
      </c>
      <c r="N257" s="38"/>
    </row>
    <row r="258" spans="1:14" hidden="1"/>
    <row r="259" spans="1:14" hidden="1"/>
    <row r="260" spans="1:14" hidden="1"/>
    <row r="261" spans="1:14" hidden="1"/>
    <row r="262" spans="1:14" hidden="1"/>
    <row r="263" spans="1:14" hidden="1"/>
    <row r="264" spans="1:14" hidden="1"/>
    <row r="265" spans="1:14" hidden="1"/>
    <row r="266" spans="1:14" hidden="1"/>
    <row r="267" spans="1:14" hidden="1"/>
    <row r="268" spans="1:14" hidden="1"/>
    <row r="269" spans="1:14" hidden="1"/>
    <row r="270" spans="1:14" hidden="1"/>
    <row r="271" spans="1:14" hidden="1"/>
    <row r="272" spans="1:14"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sheetData>
  <sortState ref="B2:E260">
    <sortCondition descending="1" ref="E1"/>
  </sortState>
  <pageMargins left="0.70866141732283472" right="0.70866141732283472" top="0.74803149606299213" bottom="0.74803149606299213" header="0.31496062992125984" footer="0.31496062992125984"/>
  <pageSetup paperSize="9" scale="61" orientation="landscape"/>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7"/>
  <sheetViews>
    <sheetView workbookViewId="0">
      <selection activeCell="E7" sqref="E7"/>
    </sheetView>
  </sheetViews>
  <sheetFormatPr baseColWidth="10" defaultColWidth="8.83203125" defaultRowHeight="14" x14ac:dyDescent="0"/>
  <cols>
    <col min="1" max="1" width="82.83203125" customWidth="1"/>
    <col min="2" max="2" width="17.1640625" customWidth="1"/>
    <col min="3" max="3" width="17.6640625" customWidth="1"/>
    <col min="4" max="4" width="26" customWidth="1"/>
    <col min="5" max="6" width="24" style="17" customWidth="1"/>
    <col min="7" max="7" width="13.5" customWidth="1"/>
    <col min="8" max="8" width="15.1640625" customWidth="1"/>
    <col min="9" max="9" width="15.5" customWidth="1"/>
    <col min="10" max="10" width="15.1640625" customWidth="1"/>
    <col min="11" max="11" width="13.5" customWidth="1"/>
    <col min="12" max="12" width="15" customWidth="1"/>
    <col min="13" max="26" width="13.5" customWidth="1"/>
  </cols>
  <sheetData>
    <row r="1" spans="1:26" s="30" customFormat="1" ht="98">
      <c r="A1" s="30" t="s">
        <v>14</v>
      </c>
      <c r="B1" s="30" t="s">
        <v>488</v>
      </c>
      <c r="C1" s="30" t="s">
        <v>490</v>
      </c>
      <c r="D1" s="30" t="s">
        <v>489</v>
      </c>
      <c r="E1" s="33"/>
      <c r="F1" s="33"/>
      <c r="G1" s="30" t="s">
        <v>468</v>
      </c>
      <c r="H1" s="30" t="s">
        <v>469</v>
      </c>
      <c r="I1" s="30" t="s">
        <v>470</v>
      </c>
      <c r="J1" s="30" t="s">
        <v>471</v>
      </c>
      <c r="K1" s="30" t="s">
        <v>472</v>
      </c>
      <c r="L1" s="30" t="s">
        <v>473</v>
      </c>
      <c r="M1" s="30" t="s">
        <v>474</v>
      </c>
      <c r="N1" s="30" t="s">
        <v>475</v>
      </c>
      <c r="O1" s="30" t="s">
        <v>476</v>
      </c>
      <c r="P1" s="30" t="s">
        <v>477</v>
      </c>
      <c r="Q1" s="30" t="s">
        <v>478</v>
      </c>
      <c r="R1" s="30" t="s">
        <v>479</v>
      </c>
      <c r="S1" s="30" t="s">
        <v>480</v>
      </c>
      <c r="T1" s="30" t="s">
        <v>481</v>
      </c>
      <c r="U1" s="30" t="s">
        <v>482</v>
      </c>
      <c r="V1" s="30" t="s">
        <v>483</v>
      </c>
      <c r="W1" s="30" t="s">
        <v>484</v>
      </c>
      <c r="X1" s="30" t="s">
        <v>485</v>
      </c>
      <c r="Y1" s="30" t="s">
        <v>486</v>
      </c>
      <c r="Z1" s="30" t="s">
        <v>487</v>
      </c>
    </row>
    <row r="2" spans="1:26">
      <c r="A2" t="s">
        <v>85</v>
      </c>
      <c r="B2">
        <v>122</v>
      </c>
      <c r="C2">
        <v>179</v>
      </c>
      <c r="D2" s="31">
        <v>0.59468438538205981</v>
      </c>
      <c r="G2">
        <v>26</v>
      </c>
      <c r="H2">
        <v>3</v>
      </c>
      <c r="I2">
        <v>0</v>
      </c>
      <c r="J2">
        <v>0</v>
      </c>
      <c r="K2">
        <v>0</v>
      </c>
      <c r="L2">
        <v>47</v>
      </c>
      <c r="M2">
        <v>29</v>
      </c>
      <c r="N2">
        <v>0</v>
      </c>
      <c r="O2">
        <v>154</v>
      </c>
      <c r="P2">
        <v>0</v>
      </c>
      <c r="Q2">
        <v>14</v>
      </c>
      <c r="R2">
        <v>3</v>
      </c>
      <c r="S2">
        <v>0</v>
      </c>
      <c r="T2">
        <v>15</v>
      </c>
      <c r="U2">
        <v>10</v>
      </c>
      <c r="V2">
        <v>90</v>
      </c>
      <c r="W2">
        <v>39</v>
      </c>
      <c r="X2">
        <v>0</v>
      </c>
      <c r="Y2">
        <v>0</v>
      </c>
      <c r="Z2">
        <v>92</v>
      </c>
    </row>
    <row r="3" spans="1:26">
      <c r="A3" t="s">
        <v>86</v>
      </c>
      <c r="B3">
        <v>49</v>
      </c>
      <c r="C3">
        <v>146</v>
      </c>
      <c r="D3" s="31">
        <v>0.74871794871794872</v>
      </c>
      <c r="G3">
        <v>15</v>
      </c>
      <c r="H3">
        <v>12</v>
      </c>
      <c r="I3">
        <v>0</v>
      </c>
      <c r="J3">
        <v>0</v>
      </c>
      <c r="K3">
        <v>0</v>
      </c>
      <c r="L3">
        <v>1</v>
      </c>
      <c r="M3">
        <v>9</v>
      </c>
      <c r="N3">
        <v>145</v>
      </c>
      <c r="O3">
        <v>0</v>
      </c>
      <c r="P3">
        <v>0</v>
      </c>
      <c r="Q3">
        <v>2</v>
      </c>
      <c r="R3">
        <v>10</v>
      </c>
      <c r="S3">
        <v>0</v>
      </c>
      <c r="T3">
        <v>0</v>
      </c>
      <c r="U3">
        <v>1</v>
      </c>
      <c r="V3">
        <v>11</v>
      </c>
      <c r="W3">
        <v>9</v>
      </c>
      <c r="X3">
        <v>0</v>
      </c>
      <c r="Y3">
        <v>0</v>
      </c>
      <c r="Z3">
        <v>6</v>
      </c>
    </row>
    <row r="4" spans="1:26">
      <c r="A4" t="s">
        <v>87</v>
      </c>
      <c r="B4">
        <v>147</v>
      </c>
      <c r="C4">
        <v>9</v>
      </c>
      <c r="D4" s="31">
        <v>5.7692307692307696E-2</v>
      </c>
      <c r="G4">
        <v>21</v>
      </c>
      <c r="L4">
        <v>69</v>
      </c>
      <c r="M4">
        <v>26</v>
      </c>
      <c r="Q4">
        <v>21</v>
      </c>
      <c r="R4">
        <v>10</v>
      </c>
      <c r="V4">
        <v>76</v>
      </c>
      <c r="W4">
        <v>39</v>
      </c>
      <c r="Z4">
        <v>30</v>
      </c>
    </row>
    <row r="5" spans="1:26">
      <c r="A5" t="s">
        <v>88</v>
      </c>
      <c r="B5">
        <v>260</v>
      </c>
      <c r="C5">
        <v>207</v>
      </c>
      <c r="D5" s="31">
        <v>0.44325481798715205</v>
      </c>
      <c r="G5">
        <v>32</v>
      </c>
      <c r="H5">
        <v>6</v>
      </c>
      <c r="I5">
        <v>0</v>
      </c>
      <c r="J5">
        <v>0</v>
      </c>
      <c r="K5">
        <v>0</v>
      </c>
      <c r="L5">
        <v>79</v>
      </c>
      <c r="M5">
        <v>82</v>
      </c>
      <c r="N5">
        <v>0</v>
      </c>
      <c r="O5">
        <v>188</v>
      </c>
      <c r="P5">
        <v>3</v>
      </c>
      <c r="Q5">
        <v>45</v>
      </c>
      <c r="R5">
        <v>16</v>
      </c>
      <c r="S5">
        <v>0</v>
      </c>
      <c r="T5">
        <v>13</v>
      </c>
      <c r="U5">
        <v>3</v>
      </c>
      <c r="V5">
        <v>189</v>
      </c>
      <c r="W5">
        <v>64</v>
      </c>
      <c r="X5">
        <v>0</v>
      </c>
      <c r="Y5">
        <v>0</v>
      </c>
      <c r="Z5">
        <v>80</v>
      </c>
    </row>
    <row r="6" spans="1:26">
      <c r="A6" t="s">
        <v>89</v>
      </c>
      <c r="B6">
        <v>170</v>
      </c>
      <c r="C6">
        <v>104</v>
      </c>
      <c r="D6" s="31">
        <v>0.37956204379562042</v>
      </c>
      <c r="G6">
        <v>21</v>
      </c>
      <c r="H6">
        <v>1</v>
      </c>
      <c r="I6">
        <v>0</v>
      </c>
      <c r="J6">
        <v>0</v>
      </c>
      <c r="K6">
        <v>0</v>
      </c>
      <c r="L6">
        <v>83</v>
      </c>
      <c r="M6">
        <v>55</v>
      </c>
      <c r="N6">
        <v>0</v>
      </c>
      <c r="O6">
        <v>91</v>
      </c>
      <c r="P6">
        <v>2</v>
      </c>
      <c r="Q6">
        <v>6</v>
      </c>
      <c r="R6">
        <v>4</v>
      </c>
      <c r="S6">
        <v>0</v>
      </c>
      <c r="T6">
        <v>5</v>
      </c>
      <c r="U6">
        <v>6</v>
      </c>
      <c r="V6">
        <v>32</v>
      </c>
      <c r="W6">
        <v>16</v>
      </c>
      <c r="X6">
        <v>0</v>
      </c>
      <c r="Y6">
        <v>0</v>
      </c>
      <c r="Z6">
        <v>66</v>
      </c>
    </row>
    <row r="7" spans="1:26">
      <c r="A7" t="s">
        <v>90</v>
      </c>
      <c r="B7">
        <v>113</v>
      </c>
      <c r="C7">
        <v>130</v>
      </c>
      <c r="D7" s="31">
        <v>0.53497942386831276</v>
      </c>
      <c r="G7">
        <v>16</v>
      </c>
      <c r="H7">
        <v>2</v>
      </c>
      <c r="I7">
        <v>0</v>
      </c>
      <c r="J7">
        <v>0</v>
      </c>
      <c r="K7">
        <v>0</v>
      </c>
      <c r="L7">
        <v>44</v>
      </c>
      <c r="M7">
        <v>38</v>
      </c>
      <c r="N7">
        <v>0</v>
      </c>
      <c r="O7">
        <v>102</v>
      </c>
      <c r="P7">
        <v>0</v>
      </c>
      <c r="Q7">
        <v>11</v>
      </c>
      <c r="R7">
        <v>2</v>
      </c>
      <c r="S7">
        <v>0</v>
      </c>
      <c r="T7">
        <v>14</v>
      </c>
      <c r="U7">
        <v>14</v>
      </c>
      <c r="V7">
        <v>45</v>
      </c>
      <c r="W7">
        <v>27</v>
      </c>
      <c r="X7">
        <v>0</v>
      </c>
      <c r="Y7">
        <v>28</v>
      </c>
      <c r="Z7">
        <v>17</v>
      </c>
    </row>
    <row r="8" spans="1:26">
      <c r="A8" t="s">
        <v>91</v>
      </c>
      <c r="B8">
        <v>372</v>
      </c>
      <c r="C8">
        <v>0</v>
      </c>
      <c r="D8" s="31">
        <v>0</v>
      </c>
      <c r="G8">
        <v>156</v>
      </c>
      <c r="H8">
        <v>30</v>
      </c>
      <c r="I8">
        <v>0</v>
      </c>
      <c r="J8">
        <v>0</v>
      </c>
      <c r="K8">
        <v>0</v>
      </c>
      <c r="L8">
        <v>156</v>
      </c>
      <c r="M8">
        <v>30</v>
      </c>
      <c r="N8">
        <v>0</v>
      </c>
      <c r="O8">
        <v>0</v>
      </c>
      <c r="P8">
        <v>0</v>
      </c>
    </row>
    <row r="9" spans="1:26">
      <c r="A9" t="s">
        <v>92</v>
      </c>
      <c r="D9" s="31" t="s">
        <v>491</v>
      </c>
      <c r="G9" t="s">
        <v>93</v>
      </c>
      <c r="H9" t="s">
        <v>93</v>
      </c>
      <c r="I9" t="s">
        <v>93</v>
      </c>
      <c r="J9" t="s">
        <v>93</v>
      </c>
      <c r="K9" t="s">
        <v>93</v>
      </c>
      <c r="L9" t="s">
        <v>93</v>
      </c>
      <c r="M9" t="s">
        <v>93</v>
      </c>
      <c r="N9" t="s">
        <v>93</v>
      </c>
      <c r="O9" t="s">
        <v>93</v>
      </c>
      <c r="P9" t="s">
        <v>93</v>
      </c>
      <c r="Q9" t="s">
        <v>93</v>
      </c>
      <c r="R9" t="s">
        <v>93</v>
      </c>
      <c r="S9" t="s">
        <v>93</v>
      </c>
      <c r="T9" t="s">
        <v>93</v>
      </c>
      <c r="U9" t="s">
        <v>93</v>
      </c>
      <c r="V9" t="s">
        <v>93</v>
      </c>
      <c r="W9" t="s">
        <v>93</v>
      </c>
      <c r="X9" t="s">
        <v>93</v>
      </c>
      <c r="Y9" t="s">
        <v>93</v>
      </c>
      <c r="Z9" t="s">
        <v>93</v>
      </c>
    </row>
    <row r="10" spans="1:26">
      <c r="A10" t="s">
        <v>95</v>
      </c>
      <c r="B10">
        <v>237</v>
      </c>
      <c r="C10">
        <v>128</v>
      </c>
      <c r="D10" s="31">
        <v>0.35068493150684932</v>
      </c>
      <c r="G10">
        <v>15</v>
      </c>
      <c r="H10">
        <v>1</v>
      </c>
      <c r="I10">
        <v>0</v>
      </c>
      <c r="J10">
        <v>0</v>
      </c>
      <c r="K10">
        <v>0</v>
      </c>
      <c r="L10">
        <v>106</v>
      </c>
      <c r="M10">
        <v>52</v>
      </c>
      <c r="N10">
        <v>2</v>
      </c>
      <c r="O10">
        <v>2</v>
      </c>
      <c r="P10">
        <v>2</v>
      </c>
      <c r="Q10">
        <v>48</v>
      </c>
      <c r="R10">
        <v>15</v>
      </c>
      <c r="S10">
        <v>0</v>
      </c>
      <c r="T10">
        <v>0</v>
      </c>
      <c r="U10">
        <v>5</v>
      </c>
      <c r="V10">
        <v>126</v>
      </c>
      <c r="W10">
        <v>93</v>
      </c>
      <c r="X10">
        <v>0</v>
      </c>
      <c r="Y10">
        <v>0</v>
      </c>
      <c r="Z10">
        <v>48</v>
      </c>
    </row>
    <row r="11" spans="1:26">
      <c r="A11" t="s">
        <v>96</v>
      </c>
      <c r="D11" s="31" t="s">
        <v>491</v>
      </c>
      <c r="G11" t="s">
        <v>93</v>
      </c>
      <c r="H11" t="s">
        <v>93</v>
      </c>
      <c r="I11" t="s">
        <v>93</v>
      </c>
      <c r="J11" t="s">
        <v>93</v>
      </c>
      <c r="K11" t="s">
        <v>93</v>
      </c>
      <c r="L11" t="s">
        <v>93</v>
      </c>
      <c r="M11" t="s">
        <v>93</v>
      </c>
      <c r="N11" t="s">
        <v>93</v>
      </c>
      <c r="O11" t="s">
        <v>93</v>
      </c>
      <c r="P11" t="s">
        <v>93</v>
      </c>
      <c r="Q11" t="s">
        <v>93</v>
      </c>
      <c r="R11" t="s">
        <v>93</v>
      </c>
      <c r="S11" t="s">
        <v>93</v>
      </c>
      <c r="T11" t="s">
        <v>93</v>
      </c>
      <c r="U11" t="s">
        <v>93</v>
      </c>
      <c r="V11" t="s">
        <v>93</v>
      </c>
      <c r="W11" t="s">
        <v>93</v>
      </c>
      <c r="X11" t="s">
        <v>93</v>
      </c>
      <c r="Y11" t="s">
        <v>93</v>
      </c>
      <c r="Z11" t="s">
        <v>93</v>
      </c>
    </row>
    <row r="12" spans="1:26">
      <c r="A12" t="s">
        <v>97</v>
      </c>
      <c r="D12" s="31" t="s">
        <v>491</v>
      </c>
      <c r="G12" t="s">
        <v>93</v>
      </c>
      <c r="H12" t="s">
        <v>93</v>
      </c>
      <c r="I12" t="s">
        <v>93</v>
      </c>
      <c r="J12" t="s">
        <v>93</v>
      </c>
      <c r="K12" t="s">
        <v>93</v>
      </c>
      <c r="L12" t="s">
        <v>93</v>
      </c>
      <c r="M12" t="s">
        <v>93</v>
      </c>
      <c r="N12" t="s">
        <v>93</v>
      </c>
      <c r="O12" t="s">
        <v>93</v>
      </c>
      <c r="P12" t="s">
        <v>93</v>
      </c>
      <c r="Q12" t="s">
        <v>93</v>
      </c>
      <c r="R12" t="s">
        <v>93</v>
      </c>
      <c r="S12" t="s">
        <v>93</v>
      </c>
      <c r="T12" t="s">
        <v>93</v>
      </c>
      <c r="U12" t="s">
        <v>93</v>
      </c>
      <c r="V12" t="s">
        <v>93</v>
      </c>
      <c r="W12" t="s">
        <v>93</v>
      </c>
      <c r="X12" t="s">
        <v>93</v>
      </c>
      <c r="Y12" t="s">
        <v>93</v>
      </c>
      <c r="Z12" t="s">
        <v>93</v>
      </c>
    </row>
    <row r="13" spans="1:26">
      <c r="A13" t="s">
        <v>98</v>
      </c>
      <c r="B13">
        <v>106</v>
      </c>
      <c r="C13">
        <v>53</v>
      </c>
      <c r="D13" s="31">
        <v>0.33333333333333331</v>
      </c>
      <c r="G13">
        <v>6</v>
      </c>
      <c r="L13">
        <v>58</v>
      </c>
      <c r="M13">
        <v>14</v>
      </c>
      <c r="O13">
        <v>26</v>
      </c>
      <c r="Q13">
        <v>21</v>
      </c>
      <c r="R13">
        <v>7</v>
      </c>
      <c r="V13">
        <v>94</v>
      </c>
      <c r="W13">
        <v>35</v>
      </c>
      <c r="Z13">
        <v>22</v>
      </c>
    </row>
    <row r="14" spans="1:26">
      <c r="A14" t="s">
        <v>99</v>
      </c>
      <c r="B14">
        <v>321</v>
      </c>
      <c r="C14">
        <v>193</v>
      </c>
      <c r="D14" s="31">
        <v>0.3754863813229572</v>
      </c>
      <c r="G14">
        <v>113</v>
      </c>
      <c r="H14">
        <v>28</v>
      </c>
      <c r="I14">
        <v>0</v>
      </c>
      <c r="J14">
        <v>0</v>
      </c>
      <c r="K14">
        <v>0</v>
      </c>
      <c r="L14">
        <v>109</v>
      </c>
      <c r="M14">
        <v>31</v>
      </c>
      <c r="N14">
        <v>11</v>
      </c>
      <c r="O14">
        <v>71</v>
      </c>
      <c r="P14">
        <v>3</v>
      </c>
      <c r="Q14">
        <v>28</v>
      </c>
      <c r="R14">
        <v>12</v>
      </c>
      <c r="S14">
        <v>0</v>
      </c>
      <c r="T14">
        <v>82</v>
      </c>
      <c r="U14">
        <v>16</v>
      </c>
      <c r="V14">
        <v>276</v>
      </c>
      <c r="W14">
        <v>113</v>
      </c>
      <c r="X14">
        <v>0</v>
      </c>
      <c r="Y14">
        <v>38</v>
      </c>
      <c r="Z14">
        <v>30</v>
      </c>
    </row>
    <row r="15" spans="1:26">
      <c r="A15" t="s">
        <v>100</v>
      </c>
      <c r="B15">
        <v>117</v>
      </c>
      <c r="C15">
        <v>165</v>
      </c>
      <c r="D15" s="31">
        <v>0.58510638297872342</v>
      </c>
      <c r="G15">
        <v>27</v>
      </c>
      <c r="H15">
        <v>9</v>
      </c>
      <c r="I15">
        <v>0</v>
      </c>
      <c r="J15">
        <v>0</v>
      </c>
      <c r="K15">
        <v>0</v>
      </c>
      <c r="L15">
        <v>33</v>
      </c>
      <c r="M15">
        <v>18</v>
      </c>
      <c r="N15">
        <v>0</v>
      </c>
      <c r="O15">
        <v>99</v>
      </c>
      <c r="P15">
        <v>0</v>
      </c>
      <c r="Q15">
        <v>11</v>
      </c>
      <c r="R15">
        <v>19</v>
      </c>
      <c r="S15">
        <v>0</v>
      </c>
      <c r="T15">
        <v>48</v>
      </c>
      <c r="U15">
        <v>12</v>
      </c>
      <c r="V15">
        <v>77</v>
      </c>
      <c r="W15">
        <v>33</v>
      </c>
      <c r="X15">
        <v>0</v>
      </c>
      <c r="Y15">
        <v>36</v>
      </c>
      <c r="Z15">
        <v>39</v>
      </c>
    </row>
    <row r="16" spans="1:26">
      <c r="A16" t="s">
        <v>101</v>
      </c>
      <c r="B16">
        <v>206</v>
      </c>
      <c r="C16">
        <v>111</v>
      </c>
      <c r="D16" s="31">
        <v>0.35015772870662459</v>
      </c>
      <c r="G16">
        <v>0</v>
      </c>
      <c r="H16">
        <v>0</v>
      </c>
      <c r="I16">
        <v>0</v>
      </c>
      <c r="J16">
        <v>0</v>
      </c>
      <c r="K16">
        <v>0</v>
      </c>
      <c r="L16">
        <v>104</v>
      </c>
      <c r="M16">
        <v>102</v>
      </c>
      <c r="N16">
        <v>84</v>
      </c>
      <c r="O16">
        <v>26</v>
      </c>
      <c r="P16">
        <v>0</v>
      </c>
      <c r="Q16">
        <v>0</v>
      </c>
      <c r="R16">
        <v>0</v>
      </c>
      <c r="S16">
        <v>0</v>
      </c>
      <c r="T16">
        <v>0</v>
      </c>
      <c r="U16">
        <v>0</v>
      </c>
      <c r="V16">
        <v>136</v>
      </c>
      <c r="W16">
        <v>65</v>
      </c>
      <c r="X16">
        <v>45</v>
      </c>
      <c r="Y16">
        <v>44</v>
      </c>
      <c r="Z16">
        <v>58</v>
      </c>
    </row>
    <row r="17" spans="1:26">
      <c r="A17" t="s">
        <v>102</v>
      </c>
      <c r="B17">
        <v>278</v>
      </c>
      <c r="C17">
        <v>1</v>
      </c>
      <c r="D17" s="31">
        <v>3.5842293906810036E-3</v>
      </c>
      <c r="G17">
        <v>15</v>
      </c>
      <c r="H17">
        <v>2</v>
      </c>
      <c r="I17">
        <v>0</v>
      </c>
      <c r="J17">
        <v>0</v>
      </c>
      <c r="K17">
        <v>0</v>
      </c>
      <c r="L17">
        <v>145</v>
      </c>
      <c r="M17">
        <v>48</v>
      </c>
      <c r="N17">
        <v>0</v>
      </c>
      <c r="O17">
        <v>0</v>
      </c>
      <c r="P17">
        <v>0</v>
      </c>
      <c r="Q17">
        <v>43</v>
      </c>
      <c r="R17">
        <v>25</v>
      </c>
      <c r="S17">
        <v>0</v>
      </c>
      <c r="T17">
        <v>0</v>
      </c>
      <c r="U17">
        <v>0</v>
      </c>
      <c r="V17">
        <v>197</v>
      </c>
      <c r="W17">
        <v>68</v>
      </c>
      <c r="X17">
        <v>0</v>
      </c>
      <c r="Y17">
        <v>0</v>
      </c>
      <c r="Z17">
        <v>0</v>
      </c>
    </row>
    <row r="18" spans="1:26">
      <c r="A18" t="s">
        <v>103</v>
      </c>
      <c r="B18">
        <v>108</v>
      </c>
      <c r="C18">
        <v>57</v>
      </c>
      <c r="D18" s="31">
        <v>0.34545454545454546</v>
      </c>
      <c r="G18">
        <v>19</v>
      </c>
      <c r="H18">
        <v>2</v>
      </c>
      <c r="I18">
        <v>0</v>
      </c>
      <c r="J18">
        <v>0</v>
      </c>
      <c r="K18">
        <v>0</v>
      </c>
      <c r="L18">
        <v>55</v>
      </c>
      <c r="M18">
        <v>25</v>
      </c>
      <c r="N18">
        <v>0</v>
      </c>
      <c r="O18">
        <v>0</v>
      </c>
      <c r="P18">
        <v>1</v>
      </c>
      <c r="Q18">
        <v>7</v>
      </c>
      <c r="R18">
        <v>0</v>
      </c>
      <c r="S18">
        <v>0</v>
      </c>
      <c r="T18">
        <v>0</v>
      </c>
      <c r="U18">
        <v>38</v>
      </c>
      <c r="V18">
        <v>80</v>
      </c>
      <c r="W18">
        <v>31</v>
      </c>
      <c r="X18">
        <v>0</v>
      </c>
      <c r="Y18">
        <v>0</v>
      </c>
      <c r="Z18">
        <v>18</v>
      </c>
    </row>
    <row r="19" spans="1:26">
      <c r="A19" t="s">
        <v>104</v>
      </c>
      <c r="B19">
        <v>79</v>
      </c>
      <c r="C19">
        <v>7</v>
      </c>
      <c r="D19" s="31">
        <v>8.1395348837209308E-2</v>
      </c>
      <c r="G19">
        <v>4</v>
      </c>
      <c r="H19">
        <v>0</v>
      </c>
      <c r="I19">
        <v>0</v>
      </c>
      <c r="J19">
        <v>0</v>
      </c>
      <c r="K19">
        <v>0</v>
      </c>
      <c r="L19">
        <v>44</v>
      </c>
      <c r="M19">
        <v>17</v>
      </c>
      <c r="N19">
        <v>0</v>
      </c>
      <c r="O19">
        <v>3</v>
      </c>
      <c r="P19">
        <v>0</v>
      </c>
      <c r="Q19">
        <v>12</v>
      </c>
      <c r="R19">
        <v>2</v>
      </c>
      <c r="S19">
        <v>0</v>
      </c>
      <c r="T19">
        <v>0</v>
      </c>
      <c r="U19">
        <v>0</v>
      </c>
      <c r="V19">
        <v>58</v>
      </c>
      <c r="W19">
        <v>15</v>
      </c>
      <c r="X19">
        <v>0</v>
      </c>
      <c r="Y19">
        <v>0</v>
      </c>
      <c r="Z19">
        <v>48</v>
      </c>
    </row>
    <row r="20" spans="1:26">
      <c r="A20" t="s">
        <v>105</v>
      </c>
      <c r="D20" s="31" t="s">
        <v>491</v>
      </c>
      <c r="G20" t="s">
        <v>93</v>
      </c>
      <c r="H20" t="s">
        <v>93</v>
      </c>
      <c r="I20" t="s">
        <v>93</v>
      </c>
      <c r="J20" t="s">
        <v>93</v>
      </c>
      <c r="K20" t="s">
        <v>93</v>
      </c>
      <c r="L20" t="s">
        <v>93</v>
      </c>
      <c r="M20" t="s">
        <v>93</v>
      </c>
      <c r="N20" t="s">
        <v>93</v>
      </c>
      <c r="O20" t="s">
        <v>93</v>
      </c>
      <c r="P20" t="s">
        <v>93</v>
      </c>
      <c r="Q20" t="s">
        <v>93</v>
      </c>
      <c r="R20" t="s">
        <v>93</v>
      </c>
      <c r="S20" t="s">
        <v>93</v>
      </c>
      <c r="T20" t="s">
        <v>93</v>
      </c>
      <c r="U20" t="s">
        <v>93</v>
      </c>
      <c r="V20" t="s">
        <v>93</v>
      </c>
      <c r="W20" t="s">
        <v>93</v>
      </c>
      <c r="X20" t="s">
        <v>93</v>
      </c>
      <c r="Y20" t="s">
        <v>93</v>
      </c>
      <c r="Z20" t="s">
        <v>93</v>
      </c>
    </row>
    <row r="21" spans="1:26">
      <c r="A21" t="s">
        <v>106</v>
      </c>
      <c r="B21">
        <v>726</v>
      </c>
      <c r="C21">
        <v>344</v>
      </c>
      <c r="D21" s="31">
        <v>0.32149532710280376</v>
      </c>
      <c r="G21">
        <v>71</v>
      </c>
      <c r="H21">
        <v>1</v>
      </c>
      <c r="J21">
        <v>0</v>
      </c>
      <c r="K21">
        <v>0</v>
      </c>
      <c r="L21">
        <v>392</v>
      </c>
      <c r="M21">
        <v>147</v>
      </c>
      <c r="O21">
        <v>250</v>
      </c>
      <c r="P21">
        <v>0</v>
      </c>
      <c r="Q21">
        <v>78</v>
      </c>
      <c r="R21">
        <v>37</v>
      </c>
      <c r="T21">
        <v>68</v>
      </c>
      <c r="U21">
        <v>10</v>
      </c>
      <c r="V21">
        <v>236</v>
      </c>
      <c r="W21">
        <v>143</v>
      </c>
      <c r="Y21">
        <v>123</v>
      </c>
      <c r="Z21">
        <v>71</v>
      </c>
    </row>
    <row r="22" spans="1:26">
      <c r="A22" t="s">
        <v>107</v>
      </c>
      <c r="B22">
        <v>133</v>
      </c>
      <c r="C22">
        <v>4</v>
      </c>
      <c r="D22" s="31">
        <v>2.9197080291970802E-2</v>
      </c>
      <c r="G22">
        <v>3</v>
      </c>
      <c r="H22">
        <v>3</v>
      </c>
      <c r="I22">
        <v>0</v>
      </c>
      <c r="J22">
        <v>0</v>
      </c>
      <c r="K22">
        <v>0</v>
      </c>
      <c r="L22">
        <v>31</v>
      </c>
      <c r="M22">
        <v>52</v>
      </c>
      <c r="N22">
        <v>0</v>
      </c>
      <c r="O22">
        <v>0</v>
      </c>
      <c r="P22">
        <v>0</v>
      </c>
      <c r="Q22">
        <v>7</v>
      </c>
      <c r="R22">
        <v>37</v>
      </c>
      <c r="S22">
        <v>0</v>
      </c>
      <c r="T22">
        <v>0</v>
      </c>
      <c r="U22">
        <v>0</v>
      </c>
      <c r="V22">
        <v>67</v>
      </c>
      <c r="W22">
        <v>119</v>
      </c>
      <c r="X22">
        <v>0</v>
      </c>
      <c r="Y22">
        <v>0</v>
      </c>
      <c r="Z22">
        <v>0</v>
      </c>
    </row>
    <row r="23" spans="1:26">
      <c r="A23" t="s">
        <v>108</v>
      </c>
      <c r="B23">
        <v>82</v>
      </c>
      <c r="C23">
        <v>12</v>
      </c>
      <c r="D23" s="31">
        <v>0.1276595744680851</v>
      </c>
      <c r="G23">
        <v>18</v>
      </c>
      <c r="H23">
        <v>1</v>
      </c>
      <c r="L23">
        <v>46</v>
      </c>
      <c r="M23">
        <v>8</v>
      </c>
      <c r="Q23">
        <v>8</v>
      </c>
      <c r="R23">
        <v>1</v>
      </c>
      <c r="T23">
        <v>12</v>
      </c>
      <c r="V23">
        <v>79</v>
      </c>
      <c r="W23">
        <v>59</v>
      </c>
      <c r="Y23">
        <v>21</v>
      </c>
      <c r="Z23">
        <v>7</v>
      </c>
    </row>
    <row r="24" spans="1:26">
      <c r="A24" t="s">
        <v>109</v>
      </c>
      <c r="B24">
        <v>23</v>
      </c>
      <c r="C24">
        <v>2</v>
      </c>
      <c r="D24" s="31">
        <v>0.08</v>
      </c>
      <c r="G24">
        <v>4</v>
      </c>
      <c r="L24">
        <v>3</v>
      </c>
      <c r="M24">
        <v>5</v>
      </c>
      <c r="O24">
        <v>2</v>
      </c>
      <c r="Q24">
        <v>9</v>
      </c>
      <c r="R24">
        <v>2</v>
      </c>
      <c r="V24">
        <v>8</v>
      </c>
      <c r="W24">
        <v>12</v>
      </c>
      <c r="X24">
        <v>3</v>
      </c>
    </row>
    <row r="25" spans="1:26">
      <c r="A25" t="s">
        <v>110</v>
      </c>
      <c r="B25">
        <v>380</v>
      </c>
      <c r="C25">
        <v>143</v>
      </c>
      <c r="D25" s="31">
        <v>0.27342256214149141</v>
      </c>
      <c r="G25">
        <v>0</v>
      </c>
      <c r="H25">
        <v>0</v>
      </c>
      <c r="I25">
        <v>0</v>
      </c>
      <c r="J25">
        <v>0</v>
      </c>
      <c r="K25">
        <v>0</v>
      </c>
      <c r="L25">
        <v>251</v>
      </c>
      <c r="M25">
        <v>127</v>
      </c>
      <c r="N25">
        <v>0</v>
      </c>
      <c r="O25">
        <v>141</v>
      </c>
      <c r="P25">
        <v>0</v>
      </c>
      <c r="Q25">
        <v>0</v>
      </c>
      <c r="R25">
        <v>2</v>
      </c>
      <c r="S25">
        <v>0</v>
      </c>
      <c r="T25">
        <v>0</v>
      </c>
      <c r="U25">
        <v>0</v>
      </c>
      <c r="V25">
        <v>274</v>
      </c>
      <c r="W25">
        <v>188</v>
      </c>
      <c r="X25">
        <v>0</v>
      </c>
      <c r="Y25">
        <v>0</v>
      </c>
      <c r="Z25">
        <v>118</v>
      </c>
    </row>
    <row r="26" spans="1:26">
      <c r="A26" t="s">
        <v>111</v>
      </c>
      <c r="B26">
        <v>427</v>
      </c>
      <c r="C26">
        <v>524</v>
      </c>
      <c r="D26" s="31">
        <v>0.55099894847528919</v>
      </c>
      <c r="G26">
        <v>99</v>
      </c>
      <c r="H26">
        <v>12</v>
      </c>
      <c r="I26">
        <v>0</v>
      </c>
      <c r="J26">
        <v>0</v>
      </c>
      <c r="K26">
        <v>0</v>
      </c>
      <c r="L26">
        <v>144</v>
      </c>
      <c r="M26">
        <v>140</v>
      </c>
      <c r="N26">
        <v>0</v>
      </c>
      <c r="O26">
        <v>56</v>
      </c>
      <c r="P26">
        <v>431</v>
      </c>
      <c r="Q26">
        <v>16</v>
      </c>
      <c r="R26">
        <v>16</v>
      </c>
      <c r="S26">
        <v>0</v>
      </c>
      <c r="T26">
        <v>0</v>
      </c>
      <c r="U26">
        <v>33</v>
      </c>
      <c r="V26">
        <v>274</v>
      </c>
      <c r="W26">
        <v>167</v>
      </c>
      <c r="X26">
        <v>46</v>
      </c>
      <c r="Y26">
        <v>0</v>
      </c>
      <c r="Z26">
        <v>369</v>
      </c>
    </row>
    <row r="27" spans="1:26">
      <c r="A27" t="s">
        <v>112</v>
      </c>
      <c r="B27">
        <v>158</v>
      </c>
      <c r="C27">
        <v>11</v>
      </c>
      <c r="D27" s="31">
        <v>6.5088757396449703E-2</v>
      </c>
      <c r="G27">
        <v>0</v>
      </c>
      <c r="H27">
        <v>6</v>
      </c>
      <c r="I27">
        <v>0</v>
      </c>
      <c r="J27">
        <v>0</v>
      </c>
      <c r="K27">
        <v>0</v>
      </c>
      <c r="L27">
        <v>70</v>
      </c>
      <c r="M27">
        <v>70</v>
      </c>
      <c r="N27">
        <v>0</v>
      </c>
      <c r="O27">
        <v>0</v>
      </c>
      <c r="P27">
        <v>10</v>
      </c>
      <c r="Q27">
        <v>6</v>
      </c>
      <c r="R27">
        <v>6</v>
      </c>
      <c r="S27">
        <v>0</v>
      </c>
      <c r="T27">
        <v>0</v>
      </c>
      <c r="U27">
        <v>1</v>
      </c>
      <c r="V27">
        <v>134</v>
      </c>
      <c r="W27">
        <v>197</v>
      </c>
      <c r="X27">
        <v>0</v>
      </c>
      <c r="Y27">
        <v>0</v>
      </c>
      <c r="Z27">
        <v>127</v>
      </c>
    </row>
    <row r="28" spans="1:26">
      <c r="A28" t="s">
        <v>113</v>
      </c>
      <c r="B28">
        <v>150</v>
      </c>
      <c r="C28">
        <v>52</v>
      </c>
      <c r="D28" s="31">
        <v>0.25742574257425743</v>
      </c>
      <c r="G28">
        <v>23</v>
      </c>
      <c r="H28">
        <v>0</v>
      </c>
      <c r="I28">
        <v>0</v>
      </c>
      <c r="J28">
        <v>0</v>
      </c>
      <c r="K28">
        <v>0</v>
      </c>
      <c r="L28">
        <v>74</v>
      </c>
      <c r="M28">
        <v>38</v>
      </c>
      <c r="N28">
        <v>0</v>
      </c>
      <c r="O28">
        <v>50</v>
      </c>
      <c r="P28">
        <v>0</v>
      </c>
      <c r="Q28">
        <v>11</v>
      </c>
      <c r="R28">
        <v>4</v>
      </c>
      <c r="S28">
        <v>0</v>
      </c>
      <c r="T28">
        <v>2</v>
      </c>
      <c r="U28">
        <v>0</v>
      </c>
      <c r="V28">
        <v>48</v>
      </c>
      <c r="W28">
        <v>125</v>
      </c>
      <c r="X28">
        <v>0</v>
      </c>
      <c r="Y28">
        <v>81</v>
      </c>
      <c r="Z28">
        <v>0</v>
      </c>
    </row>
    <row r="29" spans="1:26">
      <c r="A29" t="s">
        <v>114</v>
      </c>
      <c r="B29">
        <v>406</v>
      </c>
      <c r="C29">
        <v>18</v>
      </c>
      <c r="D29" s="31">
        <v>4.2452830188679243E-2</v>
      </c>
      <c r="G29">
        <v>3</v>
      </c>
      <c r="H29">
        <v>6</v>
      </c>
      <c r="I29">
        <v>0</v>
      </c>
      <c r="J29">
        <v>0</v>
      </c>
      <c r="K29">
        <v>0</v>
      </c>
      <c r="L29">
        <v>226</v>
      </c>
      <c r="M29">
        <v>114</v>
      </c>
      <c r="N29">
        <v>0</v>
      </c>
      <c r="O29">
        <v>0</v>
      </c>
      <c r="P29">
        <v>0</v>
      </c>
      <c r="Q29">
        <v>27</v>
      </c>
      <c r="R29">
        <v>30</v>
      </c>
      <c r="S29">
        <v>0</v>
      </c>
      <c r="T29">
        <v>1</v>
      </c>
      <c r="U29">
        <v>17</v>
      </c>
      <c r="V29">
        <v>35</v>
      </c>
      <c r="W29">
        <v>51</v>
      </c>
      <c r="X29">
        <v>0</v>
      </c>
      <c r="Y29">
        <v>6</v>
      </c>
      <c r="Z29">
        <v>40</v>
      </c>
    </row>
    <row r="30" spans="1:26">
      <c r="A30" t="s">
        <v>115</v>
      </c>
      <c r="B30">
        <v>162</v>
      </c>
      <c r="C30">
        <v>94</v>
      </c>
      <c r="D30" s="31">
        <v>0.3671875</v>
      </c>
      <c r="G30">
        <v>41</v>
      </c>
      <c r="H30">
        <v>2</v>
      </c>
      <c r="I30">
        <v>0</v>
      </c>
      <c r="J30">
        <v>0</v>
      </c>
      <c r="K30">
        <v>0</v>
      </c>
      <c r="L30">
        <v>83</v>
      </c>
      <c r="M30">
        <v>27</v>
      </c>
      <c r="N30">
        <v>0</v>
      </c>
      <c r="O30">
        <v>5</v>
      </c>
      <c r="P30">
        <v>8</v>
      </c>
      <c r="Q30">
        <v>7</v>
      </c>
      <c r="R30">
        <v>2</v>
      </c>
      <c r="S30">
        <v>0</v>
      </c>
      <c r="T30">
        <v>0</v>
      </c>
      <c r="U30">
        <v>3</v>
      </c>
      <c r="V30">
        <v>119</v>
      </c>
      <c r="W30">
        <v>19</v>
      </c>
      <c r="X30">
        <v>0</v>
      </c>
      <c r="Y30">
        <v>3</v>
      </c>
      <c r="Z30">
        <v>36</v>
      </c>
    </row>
    <row r="31" spans="1:26">
      <c r="A31" t="s">
        <v>116</v>
      </c>
      <c r="B31">
        <v>141</v>
      </c>
      <c r="C31">
        <v>149</v>
      </c>
      <c r="D31" s="31">
        <v>0.51379310344827589</v>
      </c>
      <c r="G31">
        <v>20</v>
      </c>
      <c r="H31">
        <v>4</v>
      </c>
      <c r="L31">
        <v>37</v>
      </c>
      <c r="M31">
        <v>72</v>
      </c>
      <c r="N31">
        <v>134</v>
      </c>
      <c r="Q31">
        <v>7</v>
      </c>
      <c r="R31">
        <v>1</v>
      </c>
      <c r="S31">
        <v>9</v>
      </c>
      <c r="U31">
        <v>6</v>
      </c>
      <c r="V31">
        <v>43</v>
      </c>
      <c r="W31">
        <v>17</v>
      </c>
      <c r="X31">
        <v>19</v>
      </c>
      <c r="Z31">
        <v>59</v>
      </c>
    </row>
    <row r="32" spans="1:26">
      <c r="A32" t="s">
        <v>117</v>
      </c>
      <c r="B32">
        <v>504</v>
      </c>
      <c r="C32">
        <v>536</v>
      </c>
      <c r="D32" s="31">
        <v>0.51538461538461533</v>
      </c>
      <c r="L32">
        <v>299</v>
      </c>
      <c r="M32">
        <v>164</v>
      </c>
      <c r="O32">
        <v>295</v>
      </c>
      <c r="P32">
        <v>241</v>
      </c>
      <c r="Q32">
        <v>31</v>
      </c>
      <c r="R32">
        <v>10</v>
      </c>
      <c r="V32">
        <v>289</v>
      </c>
      <c r="W32">
        <v>228</v>
      </c>
      <c r="Z32">
        <v>115</v>
      </c>
    </row>
    <row r="33" spans="1:26">
      <c r="A33" t="s">
        <v>118</v>
      </c>
      <c r="B33">
        <v>639</v>
      </c>
      <c r="C33">
        <v>19</v>
      </c>
      <c r="D33" s="31">
        <v>2.8875379939209727E-2</v>
      </c>
      <c r="G33">
        <v>133</v>
      </c>
      <c r="H33">
        <v>12</v>
      </c>
      <c r="I33">
        <v>0</v>
      </c>
      <c r="J33">
        <v>0</v>
      </c>
      <c r="L33">
        <v>57</v>
      </c>
      <c r="M33">
        <v>307</v>
      </c>
      <c r="N33">
        <v>0</v>
      </c>
      <c r="O33">
        <v>0</v>
      </c>
      <c r="P33">
        <v>0</v>
      </c>
      <c r="Q33">
        <v>75</v>
      </c>
      <c r="R33">
        <v>55</v>
      </c>
      <c r="S33">
        <v>0</v>
      </c>
      <c r="T33">
        <v>0</v>
      </c>
      <c r="U33">
        <v>19</v>
      </c>
      <c r="V33">
        <v>294</v>
      </c>
      <c r="W33">
        <v>401</v>
      </c>
      <c r="X33">
        <v>0</v>
      </c>
      <c r="Y33">
        <v>0</v>
      </c>
      <c r="Z33">
        <v>157</v>
      </c>
    </row>
    <row r="34" spans="1:26">
      <c r="A34" t="s">
        <v>119</v>
      </c>
      <c r="B34">
        <v>186</v>
      </c>
      <c r="C34">
        <v>194</v>
      </c>
      <c r="D34" s="31">
        <v>0.51052631578947372</v>
      </c>
      <c r="G34">
        <v>0</v>
      </c>
      <c r="H34">
        <v>0</v>
      </c>
      <c r="I34">
        <v>0</v>
      </c>
      <c r="J34">
        <v>0</v>
      </c>
      <c r="K34">
        <v>0</v>
      </c>
      <c r="L34">
        <v>90</v>
      </c>
      <c r="M34">
        <v>77</v>
      </c>
      <c r="N34">
        <v>0</v>
      </c>
      <c r="O34">
        <v>138</v>
      </c>
      <c r="P34">
        <v>0</v>
      </c>
      <c r="Q34">
        <v>11</v>
      </c>
      <c r="R34">
        <v>8</v>
      </c>
      <c r="S34">
        <v>0</v>
      </c>
      <c r="T34">
        <v>0</v>
      </c>
      <c r="U34">
        <v>56</v>
      </c>
      <c r="V34">
        <v>77</v>
      </c>
      <c r="W34">
        <v>86</v>
      </c>
      <c r="X34">
        <v>0</v>
      </c>
      <c r="Z34">
        <v>19</v>
      </c>
    </row>
    <row r="35" spans="1:26">
      <c r="A35" t="s">
        <v>120</v>
      </c>
      <c r="B35">
        <v>219</v>
      </c>
      <c r="C35">
        <v>226</v>
      </c>
      <c r="D35" s="31">
        <v>0.50786516853932584</v>
      </c>
      <c r="G35">
        <v>44</v>
      </c>
      <c r="H35">
        <v>7</v>
      </c>
      <c r="I35">
        <v>0</v>
      </c>
      <c r="J35">
        <v>0</v>
      </c>
      <c r="K35">
        <v>0</v>
      </c>
      <c r="L35">
        <v>67</v>
      </c>
      <c r="M35">
        <v>63</v>
      </c>
      <c r="N35">
        <v>78</v>
      </c>
      <c r="O35">
        <v>0</v>
      </c>
      <c r="P35">
        <v>1</v>
      </c>
      <c r="Q35">
        <v>26</v>
      </c>
      <c r="R35">
        <v>12</v>
      </c>
      <c r="S35">
        <v>85</v>
      </c>
      <c r="T35">
        <v>0</v>
      </c>
      <c r="U35">
        <v>37</v>
      </c>
      <c r="V35">
        <v>81</v>
      </c>
      <c r="W35">
        <v>15</v>
      </c>
      <c r="X35">
        <v>6</v>
      </c>
      <c r="Y35">
        <v>0</v>
      </c>
      <c r="Z35">
        <v>42</v>
      </c>
    </row>
    <row r="36" spans="1:26">
      <c r="A36" t="s">
        <v>121</v>
      </c>
      <c r="B36">
        <v>132</v>
      </c>
      <c r="C36">
        <v>126</v>
      </c>
      <c r="D36" s="31">
        <v>0.48837209302325579</v>
      </c>
      <c r="G36">
        <v>0</v>
      </c>
      <c r="H36">
        <v>0</v>
      </c>
      <c r="I36">
        <v>0</v>
      </c>
      <c r="J36">
        <v>1</v>
      </c>
      <c r="K36">
        <v>3</v>
      </c>
      <c r="L36">
        <v>77</v>
      </c>
      <c r="M36">
        <v>43</v>
      </c>
      <c r="N36">
        <v>0</v>
      </c>
      <c r="O36">
        <v>51</v>
      </c>
      <c r="P36">
        <v>0</v>
      </c>
      <c r="Q36">
        <v>9</v>
      </c>
      <c r="R36">
        <v>3</v>
      </c>
      <c r="S36">
        <v>0</v>
      </c>
      <c r="T36">
        <v>37</v>
      </c>
      <c r="U36">
        <v>28</v>
      </c>
      <c r="V36">
        <v>52</v>
      </c>
      <c r="W36">
        <v>17</v>
      </c>
      <c r="X36">
        <v>0</v>
      </c>
      <c r="Y36">
        <v>27</v>
      </c>
      <c r="Z36">
        <v>32</v>
      </c>
    </row>
    <row r="37" spans="1:26">
      <c r="A37" t="s">
        <v>122</v>
      </c>
      <c r="B37">
        <v>134</v>
      </c>
      <c r="C37">
        <v>34</v>
      </c>
      <c r="D37" s="31">
        <v>0.20238095238095238</v>
      </c>
      <c r="G37">
        <v>6</v>
      </c>
      <c r="H37">
        <v>1</v>
      </c>
      <c r="I37">
        <v>0</v>
      </c>
      <c r="J37">
        <v>3</v>
      </c>
      <c r="K37">
        <v>0</v>
      </c>
      <c r="L37">
        <v>48</v>
      </c>
      <c r="M37">
        <v>37</v>
      </c>
      <c r="N37">
        <v>0</v>
      </c>
      <c r="O37">
        <v>15</v>
      </c>
      <c r="P37">
        <v>0</v>
      </c>
      <c r="Q37">
        <v>12</v>
      </c>
      <c r="R37">
        <v>30</v>
      </c>
      <c r="S37">
        <v>0</v>
      </c>
      <c r="T37">
        <v>16</v>
      </c>
      <c r="U37">
        <v>0</v>
      </c>
      <c r="V37">
        <v>47</v>
      </c>
      <c r="W37">
        <v>80</v>
      </c>
      <c r="X37">
        <v>0</v>
      </c>
      <c r="Y37">
        <v>115</v>
      </c>
      <c r="Z37">
        <v>46</v>
      </c>
    </row>
    <row r="38" spans="1:26">
      <c r="A38" t="s">
        <v>123</v>
      </c>
      <c r="B38">
        <v>257</v>
      </c>
      <c r="C38">
        <v>109</v>
      </c>
      <c r="D38" s="31">
        <v>0.29781420765027322</v>
      </c>
      <c r="G38">
        <v>33</v>
      </c>
      <c r="H38">
        <v>0</v>
      </c>
      <c r="I38">
        <v>0</v>
      </c>
      <c r="L38">
        <v>160</v>
      </c>
      <c r="M38">
        <v>48</v>
      </c>
      <c r="N38">
        <v>0</v>
      </c>
      <c r="O38">
        <v>100</v>
      </c>
      <c r="P38">
        <v>0</v>
      </c>
      <c r="Q38">
        <v>11</v>
      </c>
      <c r="R38">
        <v>5</v>
      </c>
      <c r="S38">
        <v>0</v>
      </c>
      <c r="T38">
        <v>9</v>
      </c>
      <c r="U38">
        <v>0</v>
      </c>
      <c r="V38">
        <v>113</v>
      </c>
      <c r="W38">
        <v>33</v>
      </c>
      <c r="X38">
        <v>0</v>
      </c>
      <c r="Y38">
        <v>34</v>
      </c>
      <c r="Z38">
        <v>35</v>
      </c>
    </row>
    <row r="39" spans="1:26">
      <c r="A39" t="s">
        <v>124</v>
      </c>
      <c r="B39">
        <v>123</v>
      </c>
      <c r="C39">
        <v>91</v>
      </c>
      <c r="D39" s="31">
        <v>0.42523364485981308</v>
      </c>
      <c r="G39">
        <v>80</v>
      </c>
      <c r="H39">
        <v>12</v>
      </c>
      <c r="I39">
        <v>0</v>
      </c>
      <c r="J39">
        <v>0</v>
      </c>
      <c r="K39">
        <v>0</v>
      </c>
      <c r="L39">
        <v>7</v>
      </c>
      <c r="M39">
        <v>6</v>
      </c>
      <c r="N39">
        <v>0</v>
      </c>
      <c r="O39">
        <v>79</v>
      </c>
      <c r="Q39">
        <v>12</v>
      </c>
      <c r="R39">
        <v>6</v>
      </c>
      <c r="S39">
        <v>0</v>
      </c>
      <c r="T39">
        <v>12</v>
      </c>
      <c r="U39">
        <v>0</v>
      </c>
      <c r="V39">
        <v>140</v>
      </c>
      <c r="W39">
        <v>28</v>
      </c>
      <c r="X39">
        <v>0</v>
      </c>
      <c r="Y39">
        <v>16</v>
      </c>
      <c r="Z39">
        <v>70</v>
      </c>
    </row>
    <row r="40" spans="1:26">
      <c r="A40" t="s">
        <v>125</v>
      </c>
      <c r="B40">
        <v>333</v>
      </c>
      <c r="C40">
        <v>112</v>
      </c>
      <c r="D40" s="31">
        <v>0.25168539325842698</v>
      </c>
      <c r="G40">
        <v>97</v>
      </c>
      <c r="H40">
        <v>24</v>
      </c>
      <c r="I40">
        <v>0</v>
      </c>
      <c r="J40">
        <v>0</v>
      </c>
      <c r="K40">
        <v>0</v>
      </c>
      <c r="L40">
        <v>88</v>
      </c>
      <c r="M40">
        <v>66</v>
      </c>
      <c r="N40">
        <v>0</v>
      </c>
      <c r="O40">
        <v>6</v>
      </c>
      <c r="P40">
        <v>0</v>
      </c>
      <c r="Q40">
        <v>44</v>
      </c>
      <c r="R40">
        <v>14</v>
      </c>
      <c r="S40">
        <v>0</v>
      </c>
      <c r="T40">
        <v>0</v>
      </c>
      <c r="U40">
        <v>11</v>
      </c>
      <c r="V40">
        <v>120</v>
      </c>
      <c r="W40">
        <v>38</v>
      </c>
      <c r="X40">
        <v>0</v>
      </c>
      <c r="Y40">
        <v>0</v>
      </c>
      <c r="Z40">
        <v>78</v>
      </c>
    </row>
    <row r="41" spans="1:26">
      <c r="A41" t="s">
        <v>126</v>
      </c>
      <c r="B41">
        <v>205</v>
      </c>
      <c r="C41">
        <v>28</v>
      </c>
      <c r="D41" s="31">
        <v>0.12017167381974249</v>
      </c>
      <c r="G41">
        <v>7</v>
      </c>
      <c r="H41">
        <v>3</v>
      </c>
      <c r="L41">
        <v>76</v>
      </c>
      <c r="M41">
        <v>72</v>
      </c>
      <c r="O41">
        <v>24</v>
      </c>
      <c r="Q41">
        <v>22</v>
      </c>
      <c r="R41">
        <v>25</v>
      </c>
      <c r="T41">
        <v>4</v>
      </c>
      <c r="V41">
        <v>168</v>
      </c>
      <c r="W41">
        <v>49</v>
      </c>
      <c r="Y41">
        <v>34</v>
      </c>
      <c r="Z41">
        <v>38</v>
      </c>
    </row>
    <row r="42" spans="1:26">
      <c r="A42" t="s">
        <v>127</v>
      </c>
      <c r="B42">
        <v>277</v>
      </c>
      <c r="C42">
        <v>51</v>
      </c>
      <c r="D42" s="31">
        <v>0.15548780487804878</v>
      </c>
      <c r="G42">
        <v>19</v>
      </c>
      <c r="H42">
        <v>6</v>
      </c>
      <c r="I42">
        <v>0</v>
      </c>
      <c r="J42">
        <v>0</v>
      </c>
      <c r="K42">
        <v>0</v>
      </c>
      <c r="L42">
        <v>112</v>
      </c>
      <c r="M42">
        <v>87</v>
      </c>
      <c r="N42">
        <v>0</v>
      </c>
      <c r="O42">
        <v>36</v>
      </c>
      <c r="P42">
        <v>1</v>
      </c>
      <c r="Q42">
        <v>35</v>
      </c>
      <c r="R42">
        <v>18</v>
      </c>
      <c r="S42">
        <v>0</v>
      </c>
      <c r="T42">
        <v>10</v>
      </c>
      <c r="U42">
        <v>4</v>
      </c>
      <c r="V42">
        <v>167</v>
      </c>
      <c r="W42">
        <v>58</v>
      </c>
      <c r="X42">
        <v>0</v>
      </c>
      <c r="Y42">
        <v>54</v>
      </c>
      <c r="Z42">
        <v>88</v>
      </c>
    </row>
    <row r="43" spans="1:26">
      <c r="A43" t="s">
        <v>128</v>
      </c>
      <c r="B43">
        <v>529</v>
      </c>
      <c r="C43">
        <v>238</v>
      </c>
      <c r="D43" s="31">
        <v>0.31029986962190353</v>
      </c>
      <c r="G43">
        <v>37</v>
      </c>
      <c r="H43">
        <v>22</v>
      </c>
      <c r="I43">
        <v>0</v>
      </c>
      <c r="J43">
        <v>0</v>
      </c>
      <c r="K43">
        <v>0</v>
      </c>
      <c r="L43">
        <v>107</v>
      </c>
      <c r="M43">
        <v>308</v>
      </c>
      <c r="N43">
        <v>0</v>
      </c>
      <c r="O43">
        <v>192</v>
      </c>
      <c r="P43">
        <v>0</v>
      </c>
      <c r="Q43">
        <v>13</v>
      </c>
      <c r="R43">
        <v>42</v>
      </c>
      <c r="S43">
        <v>0</v>
      </c>
      <c r="T43">
        <v>36</v>
      </c>
      <c r="U43">
        <v>9</v>
      </c>
      <c r="V43">
        <v>168</v>
      </c>
      <c r="W43">
        <v>227</v>
      </c>
      <c r="X43">
        <v>0</v>
      </c>
      <c r="Y43">
        <v>122</v>
      </c>
      <c r="Z43">
        <v>78</v>
      </c>
    </row>
    <row r="44" spans="1:26">
      <c r="A44" t="s">
        <v>129</v>
      </c>
      <c r="B44">
        <v>83</v>
      </c>
      <c r="C44">
        <v>33</v>
      </c>
      <c r="D44" s="31">
        <v>0.28448275862068967</v>
      </c>
      <c r="G44">
        <v>7</v>
      </c>
      <c r="H44">
        <v>0</v>
      </c>
      <c r="I44">
        <v>0</v>
      </c>
      <c r="J44">
        <v>0</v>
      </c>
      <c r="K44">
        <v>0</v>
      </c>
      <c r="L44">
        <v>36</v>
      </c>
      <c r="M44">
        <v>10</v>
      </c>
      <c r="N44">
        <v>0</v>
      </c>
      <c r="O44">
        <v>9</v>
      </c>
      <c r="P44">
        <v>2</v>
      </c>
      <c r="Q44">
        <v>17</v>
      </c>
      <c r="R44">
        <v>13</v>
      </c>
      <c r="S44">
        <v>0</v>
      </c>
      <c r="T44">
        <v>0</v>
      </c>
      <c r="U44">
        <v>22</v>
      </c>
      <c r="V44">
        <v>39</v>
      </c>
      <c r="W44">
        <v>28</v>
      </c>
      <c r="X44">
        <v>0</v>
      </c>
      <c r="Y44">
        <v>0</v>
      </c>
      <c r="Z44">
        <v>17</v>
      </c>
    </row>
    <row r="45" spans="1:26">
      <c r="A45" t="s">
        <v>130</v>
      </c>
      <c r="B45">
        <v>117</v>
      </c>
      <c r="C45">
        <v>15</v>
      </c>
      <c r="D45" s="31">
        <v>0.11363636363636363</v>
      </c>
      <c r="G45">
        <v>2</v>
      </c>
      <c r="H45">
        <v>2</v>
      </c>
      <c r="I45">
        <v>0</v>
      </c>
      <c r="J45">
        <v>0</v>
      </c>
      <c r="K45">
        <v>0</v>
      </c>
      <c r="L45">
        <v>54</v>
      </c>
      <c r="M45">
        <v>42</v>
      </c>
      <c r="N45">
        <v>0</v>
      </c>
      <c r="O45">
        <v>14</v>
      </c>
      <c r="P45">
        <v>0</v>
      </c>
      <c r="Q45">
        <v>9</v>
      </c>
      <c r="R45">
        <v>8</v>
      </c>
      <c r="S45">
        <v>1</v>
      </c>
      <c r="T45">
        <v>0</v>
      </c>
      <c r="U45">
        <v>0</v>
      </c>
      <c r="V45">
        <v>48</v>
      </c>
      <c r="W45">
        <v>17</v>
      </c>
      <c r="X45">
        <v>0</v>
      </c>
      <c r="Y45">
        <v>18</v>
      </c>
      <c r="Z45">
        <v>25</v>
      </c>
    </row>
    <row r="46" spans="1:26">
      <c r="A46" t="s">
        <v>131</v>
      </c>
      <c r="B46">
        <v>129</v>
      </c>
      <c r="C46">
        <v>6</v>
      </c>
      <c r="D46" s="31">
        <v>4.4444444444444446E-2</v>
      </c>
      <c r="G46">
        <v>27</v>
      </c>
      <c r="H46">
        <v>5</v>
      </c>
      <c r="I46">
        <v>0</v>
      </c>
      <c r="J46">
        <v>0</v>
      </c>
      <c r="K46">
        <v>0</v>
      </c>
      <c r="L46">
        <v>44</v>
      </c>
      <c r="M46">
        <v>16</v>
      </c>
      <c r="N46">
        <v>0</v>
      </c>
      <c r="O46">
        <v>0</v>
      </c>
      <c r="P46">
        <v>0</v>
      </c>
      <c r="Q46">
        <v>18</v>
      </c>
      <c r="R46">
        <v>19</v>
      </c>
      <c r="S46">
        <v>0</v>
      </c>
      <c r="T46">
        <v>0</v>
      </c>
      <c r="U46">
        <v>6</v>
      </c>
      <c r="V46">
        <v>10</v>
      </c>
      <c r="W46">
        <v>9</v>
      </c>
      <c r="X46">
        <v>0</v>
      </c>
      <c r="Y46">
        <v>0</v>
      </c>
      <c r="Z46">
        <v>7</v>
      </c>
    </row>
    <row r="47" spans="1:26">
      <c r="A47" t="s">
        <v>132</v>
      </c>
      <c r="B47">
        <v>78</v>
      </c>
      <c r="C47">
        <v>84</v>
      </c>
      <c r="D47" s="31">
        <v>0.51851851851851849</v>
      </c>
      <c r="L47">
        <v>51</v>
      </c>
      <c r="M47">
        <v>18</v>
      </c>
      <c r="O47">
        <v>54</v>
      </c>
      <c r="P47">
        <v>10</v>
      </c>
      <c r="Q47">
        <v>9</v>
      </c>
      <c r="R47">
        <v>0</v>
      </c>
      <c r="T47">
        <v>17</v>
      </c>
      <c r="U47">
        <v>3</v>
      </c>
      <c r="V47">
        <v>46</v>
      </c>
      <c r="W47">
        <v>10</v>
      </c>
      <c r="Y47">
        <v>35</v>
      </c>
      <c r="Z47">
        <v>32</v>
      </c>
    </row>
    <row r="48" spans="1:26">
      <c r="A48" t="s">
        <v>133</v>
      </c>
      <c r="B48">
        <v>352</v>
      </c>
      <c r="C48">
        <v>195</v>
      </c>
      <c r="D48" s="31">
        <v>0.35648994515539306</v>
      </c>
      <c r="G48">
        <v>19</v>
      </c>
      <c r="H48">
        <v>5</v>
      </c>
      <c r="I48">
        <v>0</v>
      </c>
      <c r="J48">
        <v>0</v>
      </c>
      <c r="K48">
        <v>0</v>
      </c>
      <c r="L48">
        <v>141</v>
      </c>
      <c r="M48">
        <v>156</v>
      </c>
      <c r="N48">
        <v>0</v>
      </c>
      <c r="O48">
        <v>191</v>
      </c>
      <c r="P48">
        <v>0</v>
      </c>
      <c r="Q48">
        <v>25</v>
      </c>
      <c r="R48">
        <v>6</v>
      </c>
      <c r="S48">
        <v>0</v>
      </c>
      <c r="T48">
        <v>0</v>
      </c>
      <c r="U48">
        <v>0</v>
      </c>
      <c r="V48">
        <v>248</v>
      </c>
      <c r="W48">
        <v>63</v>
      </c>
      <c r="X48">
        <v>0</v>
      </c>
      <c r="Y48">
        <v>69</v>
      </c>
      <c r="Z48">
        <v>58</v>
      </c>
    </row>
    <row r="49" spans="1:26">
      <c r="A49" t="s">
        <v>134</v>
      </c>
      <c r="B49">
        <v>232</v>
      </c>
      <c r="C49">
        <v>161</v>
      </c>
      <c r="D49" s="31">
        <v>0.40966921119592875</v>
      </c>
      <c r="G49">
        <v>36</v>
      </c>
      <c r="H49">
        <v>2</v>
      </c>
      <c r="I49">
        <v>0</v>
      </c>
      <c r="J49">
        <v>0</v>
      </c>
      <c r="K49">
        <v>0</v>
      </c>
      <c r="L49">
        <v>90</v>
      </c>
      <c r="M49">
        <v>72</v>
      </c>
      <c r="N49">
        <v>63</v>
      </c>
      <c r="O49">
        <v>48</v>
      </c>
      <c r="P49">
        <v>0</v>
      </c>
      <c r="Q49">
        <v>22</v>
      </c>
      <c r="R49">
        <v>10</v>
      </c>
      <c r="S49">
        <v>0</v>
      </c>
      <c r="T49">
        <v>49</v>
      </c>
      <c r="U49">
        <v>0</v>
      </c>
      <c r="V49">
        <v>107</v>
      </c>
      <c r="W49">
        <v>38</v>
      </c>
      <c r="X49">
        <v>0</v>
      </c>
      <c r="Y49">
        <v>44</v>
      </c>
      <c r="Z49">
        <v>128</v>
      </c>
    </row>
    <row r="50" spans="1:26">
      <c r="A50" t="s">
        <v>135</v>
      </c>
      <c r="B50">
        <v>109</v>
      </c>
      <c r="C50">
        <v>0</v>
      </c>
      <c r="D50" s="31">
        <v>0</v>
      </c>
      <c r="G50">
        <v>27</v>
      </c>
      <c r="L50">
        <v>34</v>
      </c>
      <c r="M50">
        <v>26</v>
      </c>
      <c r="Q50">
        <v>11</v>
      </c>
      <c r="R50">
        <v>11</v>
      </c>
      <c r="V50">
        <v>46</v>
      </c>
      <c r="W50">
        <v>50</v>
      </c>
      <c r="Z50">
        <v>46</v>
      </c>
    </row>
    <row r="51" spans="1:26">
      <c r="A51" t="s">
        <v>136</v>
      </c>
      <c r="D51" s="31" t="s">
        <v>491</v>
      </c>
      <c r="G51" t="s">
        <v>93</v>
      </c>
      <c r="H51" t="s">
        <v>93</v>
      </c>
      <c r="I51" t="s">
        <v>93</v>
      </c>
      <c r="J51" t="s">
        <v>93</v>
      </c>
      <c r="K51" t="s">
        <v>93</v>
      </c>
      <c r="L51" t="s">
        <v>93</v>
      </c>
      <c r="M51" t="s">
        <v>93</v>
      </c>
      <c r="N51" t="s">
        <v>93</v>
      </c>
      <c r="O51" t="s">
        <v>93</v>
      </c>
      <c r="P51" t="s">
        <v>93</v>
      </c>
      <c r="Q51" t="s">
        <v>93</v>
      </c>
      <c r="R51" t="s">
        <v>93</v>
      </c>
      <c r="S51" t="s">
        <v>93</v>
      </c>
      <c r="T51" t="s">
        <v>93</v>
      </c>
      <c r="U51" t="s">
        <v>93</v>
      </c>
      <c r="V51" t="s">
        <v>93</v>
      </c>
      <c r="W51" t="s">
        <v>93</v>
      </c>
      <c r="X51" t="s">
        <v>93</v>
      </c>
      <c r="Y51" t="s">
        <v>93</v>
      </c>
      <c r="Z51" t="s">
        <v>93</v>
      </c>
    </row>
    <row r="52" spans="1:26">
      <c r="A52" t="s">
        <v>137</v>
      </c>
      <c r="B52">
        <v>358</v>
      </c>
      <c r="C52">
        <v>195</v>
      </c>
      <c r="D52" s="31">
        <v>0.35262206148282099</v>
      </c>
      <c r="G52">
        <v>26</v>
      </c>
      <c r="H52">
        <v>2</v>
      </c>
      <c r="I52">
        <v>0</v>
      </c>
      <c r="J52">
        <v>0</v>
      </c>
      <c r="K52">
        <v>0</v>
      </c>
      <c r="L52">
        <v>133</v>
      </c>
      <c r="M52">
        <v>130</v>
      </c>
      <c r="N52">
        <v>76</v>
      </c>
      <c r="O52">
        <v>75</v>
      </c>
      <c r="P52">
        <v>2</v>
      </c>
      <c r="Q52">
        <v>44</v>
      </c>
      <c r="R52">
        <v>23</v>
      </c>
      <c r="S52">
        <v>34</v>
      </c>
      <c r="T52">
        <v>0</v>
      </c>
      <c r="U52">
        <v>8</v>
      </c>
      <c r="V52">
        <v>253</v>
      </c>
      <c r="W52">
        <v>222</v>
      </c>
      <c r="X52">
        <v>46</v>
      </c>
      <c r="Y52">
        <v>0</v>
      </c>
      <c r="Z52">
        <v>130</v>
      </c>
    </row>
    <row r="53" spans="1:26">
      <c r="A53" t="s">
        <v>138</v>
      </c>
      <c r="B53">
        <v>158</v>
      </c>
      <c r="C53">
        <v>24</v>
      </c>
      <c r="D53" s="31">
        <v>0.13186813186813187</v>
      </c>
      <c r="G53">
        <v>51</v>
      </c>
      <c r="H53">
        <v>5</v>
      </c>
      <c r="I53">
        <v>0</v>
      </c>
      <c r="J53">
        <v>1</v>
      </c>
      <c r="K53">
        <v>0</v>
      </c>
      <c r="L53">
        <v>42</v>
      </c>
      <c r="M53">
        <v>50</v>
      </c>
      <c r="N53">
        <v>0</v>
      </c>
      <c r="O53">
        <v>15</v>
      </c>
      <c r="P53">
        <v>0</v>
      </c>
      <c r="Q53">
        <v>5</v>
      </c>
      <c r="R53">
        <v>5</v>
      </c>
      <c r="S53">
        <v>0</v>
      </c>
      <c r="T53">
        <v>8</v>
      </c>
      <c r="U53">
        <v>0</v>
      </c>
      <c r="V53">
        <v>43</v>
      </c>
      <c r="W53">
        <v>30</v>
      </c>
      <c r="X53">
        <v>0</v>
      </c>
      <c r="Y53">
        <v>97</v>
      </c>
      <c r="Z53">
        <v>45</v>
      </c>
    </row>
    <row r="54" spans="1:26">
      <c r="A54" t="s">
        <v>139</v>
      </c>
      <c r="D54" s="31" t="s">
        <v>491</v>
      </c>
      <c r="G54" t="s">
        <v>93</v>
      </c>
      <c r="H54" t="s">
        <v>93</v>
      </c>
      <c r="I54" t="s">
        <v>93</v>
      </c>
      <c r="J54" t="s">
        <v>93</v>
      </c>
      <c r="K54" t="s">
        <v>93</v>
      </c>
      <c r="L54" t="s">
        <v>93</v>
      </c>
      <c r="M54" t="s">
        <v>93</v>
      </c>
      <c r="N54" t="s">
        <v>93</v>
      </c>
      <c r="O54" t="s">
        <v>93</v>
      </c>
      <c r="P54" t="s">
        <v>93</v>
      </c>
      <c r="Q54" t="s">
        <v>93</v>
      </c>
      <c r="R54" t="s">
        <v>93</v>
      </c>
      <c r="S54" t="s">
        <v>93</v>
      </c>
      <c r="T54" t="s">
        <v>93</v>
      </c>
      <c r="U54" t="s">
        <v>93</v>
      </c>
      <c r="V54" t="s">
        <v>93</v>
      </c>
      <c r="W54" t="s">
        <v>93</v>
      </c>
      <c r="X54" t="s">
        <v>93</v>
      </c>
      <c r="Y54" t="s">
        <v>93</v>
      </c>
      <c r="Z54" t="s">
        <v>93</v>
      </c>
    </row>
    <row r="55" spans="1:26">
      <c r="A55" t="s">
        <v>140</v>
      </c>
      <c r="B55">
        <v>163</v>
      </c>
      <c r="C55">
        <v>172</v>
      </c>
      <c r="D55" s="31">
        <v>0.51343283582089549</v>
      </c>
      <c r="G55">
        <v>29</v>
      </c>
      <c r="H55">
        <v>13</v>
      </c>
      <c r="I55">
        <v>0</v>
      </c>
      <c r="J55">
        <v>0</v>
      </c>
      <c r="K55">
        <v>0</v>
      </c>
      <c r="L55">
        <v>35</v>
      </c>
      <c r="M55">
        <v>73</v>
      </c>
      <c r="N55">
        <v>160</v>
      </c>
      <c r="O55">
        <v>0</v>
      </c>
      <c r="P55">
        <v>0</v>
      </c>
      <c r="Q55">
        <v>11</v>
      </c>
      <c r="R55">
        <v>2</v>
      </c>
      <c r="S55">
        <v>12</v>
      </c>
      <c r="T55">
        <v>0</v>
      </c>
      <c r="U55">
        <v>0</v>
      </c>
      <c r="V55">
        <v>123</v>
      </c>
      <c r="W55">
        <v>55</v>
      </c>
      <c r="X55">
        <v>0</v>
      </c>
      <c r="Y55">
        <v>83</v>
      </c>
      <c r="Z55">
        <v>43</v>
      </c>
    </row>
    <row r="56" spans="1:26">
      <c r="A56" t="s">
        <v>141</v>
      </c>
      <c r="B56">
        <v>148</v>
      </c>
      <c r="C56">
        <v>12</v>
      </c>
      <c r="D56" s="31">
        <v>7.4999999999999997E-2</v>
      </c>
      <c r="G56">
        <v>14</v>
      </c>
      <c r="H56">
        <v>0</v>
      </c>
      <c r="I56">
        <v>0</v>
      </c>
      <c r="J56">
        <v>0</v>
      </c>
      <c r="K56">
        <v>0</v>
      </c>
      <c r="L56">
        <v>72</v>
      </c>
      <c r="M56">
        <v>43</v>
      </c>
      <c r="N56">
        <v>0</v>
      </c>
      <c r="O56">
        <v>9</v>
      </c>
      <c r="P56">
        <v>0</v>
      </c>
      <c r="Q56">
        <v>14</v>
      </c>
      <c r="R56">
        <v>5</v>
      </c>
      <c r="S56">
        <v>0</v>
      </c>
      <c r="T56">
        <v>2</v>
      </c>
      <c r="U56">
        <v>0</v>
      </c>
      <c r="V56">
        <v>63</v>
      </c>
      <c r="W56">
        <v>7</v>
      </c>
      <c r="X56">
        <v>0</v>
      </c>
      <c r="Y56">
        <v>1</v>
      </c>
      <c r="Z56">
        <v>46</v>
      </c>
    </row>
    <row r="57" spans="1:26">
      <c r="A57" t="s">
        <v>142</v>
      </c>
      <c r="B57">
        <v>412</v>
      </c>
      <c r="C57">
        <v>208</v>
      </c>
      <c r="D57" s="31">
        <v>0.33548387096774196</v>
      </c>
      <c r="G57">
        <v>0</v>
      </c>
      <c r="H57">
        <v>0</v>
      </c>
      <c r="I57">
        <v>0</v>
      </c>
      <c r="J57">
        <v>0</v>
      </c>
      <c r="K57">
        <v>0</v>
      </c>
      <c r="L57">
        <v>111</v>
      </c>
      <c r="M57">
        <v>199</v>
      </c>
      <c r="N57">
        <v>0</v>
      </c>
      <c r="O57">
        <v>170</v>
      </c>
      <c r="P57">
        <v>0</v>
      </c>
      <c r="Q57">
        <v>19</v>
      </c>
      <c r="R57">
        <v>83</v>
      </c>
      <c r="S57">
        <v>0</v>
      </c>
      <c r="T57">
        <v>0</v>
      </c>
      <c r="U57">
        <v>34</v>
      </c>
      <c r="V57">
        <v>98</v>
      </c>
      <c r="W57">
        <v>134</v>
      </c>
      <c r="X57">
        <v>0</v>
      </c>
      <c r="Y57">
        <v>0</v>
      </c>
      <c r="Z57">
        <v>165</v>
      </c>
    </row>
    <row r="58" spans="1:26">
      <c r="A58" t="s">
        <v>143</v>
      </c>
      <c r="B58">
        <v>245</v>
      </c>
      <c r="C58">
        <v>107</v>
      </c>
      <c r="D58" s="31">
        <v>0.30397727272727271</v>
      </c>
      <c r="G58">
        <v>88</v>
      </c>
      <c r="H58">
        <v>57</v>
      </c>
      <c r="I58">
        <v>25</v>
      </c>
      <c r="J58">
        <v>0</v>
      </c>
      <c r="K58">
        <v>0</v>
      </c>
      <c r="L58">
        <v>28</v>
      </c>
      <c r="M58">
        <v>22</v>
      </c>
      <c r="N58">
        <v>71</v>
      </c>
      <c r="O58">
        <v>2</v>
      </c>
      <c r="P58">
        <v>0</v>
      </c>
      <c r="Q58">
        <v>31</v>
      </c>
      <c r="R58">
        <v>19</v>
      </c>
      <c r="S58">
        <v>0</v>
      </c>
      <c r="T58">
        <v>0</v>
      </c>
      <c r="U58">
        <v>0</v>
      </c>
      <c r="V58">
        <v>168</v>
      </c>
      <c r="W58">
        <v>69</v>
      </c>
      <c r="X58">
        <v>0</v>
      </c>
      <c r="Y58">
        <v>0</v>
      </c>
      <c r="Z58">
        <v>108</v>
      </c>
    </row>
    <row r="59" spans="1:26">
      <c r="A59" t="s">
        <v>144</v>
      </c>
      <c r="B59">
        <v>10</v>
      </c>
      <c r="C59">
        <v>1044</v>
      </c>
      <c r="D59" s="31">
        <v>0.99051233396584437</v>
      </c>
      <c r="L59">
        <v>1</v>
      </c>
      <c r="M59">
        <v>9</v>
      </c>
      <c r="O59">
        <v>1044</v>
      </c>
      <c r="V59">
        <v>44</v>
      </c>
      <c r="W59">
        <v>42</v>
      </c>
      <c r="Z59">
        <v>3</v>
      </c>
    </row>
    <row r="60" spans="1:26">
      <c r="A60" t="s">
        <v>145</v>
      </c>
      <c r="B60">
        <v>817</v>
      </c>
      <c r="C60">
        <v>298</v>
      </c>
      <c r="D60" s="31">
        <v>0.26726457399103137</v>
      </c>
      <c r="G60">
        <v>0</v>
      </c>
      <c r="H60">
        <v>0</v>
      </c>
      <c r="I60">
        <v>0</v>
      </c>
      <c r="J60">
        <v>0</v>
      </c>
      <c r="K60">
        <v>0</v>
      </c>
      <c r="L60">
        <v>211</v>
      </c>
      <c r="M60">
        <v>363</v>
      </c>
      <c r="N60">
        <v>252</v>
      </c>
      <c r="O60">
        <v>25</v>
      </c>
      <c r="P60">
        <v>0</v>
      </c>
      <c r="Q60">
        <v>61</v>
      </c>
      <c r="R60">
        <v>182</v>
      </c>
      <c r="S60">
        <v>14</v>
      </c>
      <c r="T60">
        <v>10</v>
      </c>
      <c r="U60">
        <v>0</v>
      </c>
      <c r="V60">
        <v>210</v>
      </c>
      <c r="W60">
        <v>109</v>
      </c>
      <c r="X60">
        <v>38</v>
      </c>
      <c r="Y60">
        <v>5</v>
      </c>
      <c r="Z60">
        <v>0</v>
      </c>
    </row>
    <row r="61" spans="1:26">
      <c r="A61" t="s">
        <v>146</v>
      </c>
      <c r="B61">
        <v>414</v>
      </c>
      <c r="C61">
        <v>7</v>
      </c>
      <c r="D61" s="31">
        <v>1.66270783847981E-2</v>
      </c>
      <c r="G61">
        <v>78</v>
      </c>
      <c r="H61">
        <v>2</v>
      </c>
      <c r="I61">
        <v>0</v>
      </c>
      <c r="J61">
        <v>0</v>
      </c>
      <c r="K61">
        <v>0</v>
      </c>
      <c r="L61">
        <v>217</v>
      </c>
      <c r="M61">
        <v>92</v>
      </c>
      <c r="N61">
        <v>0</v>
      </c>
      <c r="O61">
        <v>0</v>
      </c>
      <c r="P61">
        <v>6</v>
      </c>
      <c r="Q61">
        <v>16</v>
      </c>
      <c r="R61">
        <v>9</v>
      </c>
      <c r="S61">
        <v>0</v>
      </c>
      <c r="T61">
        <v>0</v>
      </c>
      <c r="U61">
        <v>1</v>
      </c>
      <c r="V61">
        <v>234</v>
      </c>
      <c r="W61">
        <v>45</v>
      </c>
      <c r="X61">
        <v>0</v>
      </c>
      <c r="Y61">
        <v>0</v>
      </c>
      <c r="Z61">
        <v>94</v>
      </c>
    </row>
    <row r="62" spans="1:26">
      <c r="A62" t="s">
        <v>147</v>
      </c>
      <c r="B62">
        <v>329</v>
      </c>
      <c r="C62">
        <v>3</v>
      </c>
      <c r="D62" s="31">
        <v>9.0361445783132526E-3</v>
      </c>
      <c r="G62">
        <v>32</v>
      </c>
      <c r="H62">
        <v>0</v>
      </c>
      <c r="I62">
        <v>0</v>
      </c>
      <c r="J62">
        <v>0</v>
      </c>
      <c r="K62">
        <v>0</v>
      </c>
      <c r="L62">
        <v>206</v>
      </c>
      <c r="M62">
        <v>71</v>
      </c>
      <c r="N62">
        <v>0</v>
      </c>
      <c r="O62">
        <v>0</v>
      </c>
      <c r="P62">
        <v>3</v>
      </c>
      <c r="Q62">
        <v>17</v>
      </c>
      <c r="R62">
        <v>3</v>
      </c>
      <c r="S62">
        <v>0</v>
      </c>
      <c r="T62">
        <v>0</v>
      </c>
      <c r="U62">
        <v>0</v>
      </c>
      <c r="V62">
        <v>146</v>
      </c>
      <c r="W62">
        <v>34</v>
      </c>
      <c r="X62">
        <v>0</v>
      </c>
      <c r="Y62">
        <v>0</v>
      </c>
      <c r="Z62">
        <v>79</v>
      </c>
    </row>
    <row r="63" spans="1:26">
      <c r="A63" t="s">
        <v>148</v>
      </c>
      <c r="B63">
        <v>125</v>
      </c>
      <c r="C63">
        <v>143</v>
      </c>
      <c r="D63" s="31">
        <v>0.53358208955223885</v>
      </c>
      <c r="G63">
        <v>36</v>
      </c>
      <c r="H63">
        <v>6</v>
      </c>
      <c r="I63">
        <v>0</v>
      </c>
      <c r="J63">
        <v>0</v>
      </c>
      <c r="K63">
        <v>0</v>
      </c>
      <c r="L63">
        <v>55</v>
      </c>
      <c r="M63">
        <v>28</v>
      </c>
      <c r="N63">
        <v>0</v>
      </c>
      <c r="O63">
        <v>90</v>
      </c>
      <c r="P63">
        <v>0</v>
      </c>
      <c r="Q63">
        <v>0</v>
      </c>
      <c r="R63">
        <v>0</v>
      </c>
      <c r="S63">
        <v>0</v>
      </c>
      <c r="T63">
        <v>0</v>
      </c>
      <c r="U63">
        <v>0</v>
      </c>
      <c r="V63">
        <v>89</v>
      </c>
      <c r="W63">
        <v>30</v>
      </c>
      <c r="Z63">
        <v>43</v>
      </c>
    </row>
    <row r="64" spans="1:26">
      <c r="A64" t="s">
        <v>149</v>
      </c>
      <c r="B64">
        <v>239</v>
      </c>
      <c r="C64">
        <v>15</v>
      </c>
      <c r="D64" s="31">
        <v>5.905511811023622E-2</v>
      </c>
      <c r="G64">
        <v>1</v>
      </c>
      <c r="H64">
        <v>1</v>
      </c>
      <c r="I64">
        <v>0</v>
      </c>
      <c r="J64">
        <v>0</v>
      </c>
      <c r="K64">
        <v>0</v>
      </c>
      <c r="L64">
        <v>129</v>
      </c>
      <c r="M64">
        <v>59</v>
      </c>
      <c r="N64">
        <v>0</v>
      </c>
      <c r="O64">
        <v>12</v>
      </c>
      <c r="P64">
        <v>0</v>
      </c>
      <c r="Q64">
        <v>18</v>
      </c>
      <c r="R64">
        <v>31</v>
      </c>
      <c r="S64">
        <v>0</v>
      </c>
      <c r="T64">
        <v>0</v>
      </c>
      <c r="U64">
        <v>3</v>
      </c>
      <c r="V64">
        <v>146</v>
      </c>
      <c r="W64">
        <v>62</v>
      </c>
      <c r="X64">
        <v>0</v>
      </c>
      <c r="Y64">
        <v>0</v>
      </c>
      <c r="Z64">
        <v>70</v>
      </c>
    </row>
    <row r="65" spans="1:26">
      <c r="A65" t="s">
        <v>150</v>
      </c>
      <c r="D65" s="31" t="s">
        <v>491</v>
      </c>
      <c r="G65" t="s">
        <v>93</v>
      </c>
      <c r="H65" t="s">
        <v>93</v>
      </c>
      <c r="I65" t="s">
        <v>93</v>
      </c>
      <c r="J65" t="s">
        <v>93</v>
      </c>
      <c r="K65" t="s">
        <v>93</v>
      </c>
      <c r="L65" t="s">
        <v>93</v>
      </c>
      <c r="M65" t="s">
        <v>93</v>
      </c>
      <c r="N65" t="s">
        <v>93</v>
      </c>
      <c r="O65" t="s">
        <v>93</v>
      </c>
      <c r="P65" t="s">
        <v>93</v>
      </c>
      <c r="Q65" t="s">
        <v>93</v>
      </c>
      <c r="R65" t="s">
        <v>93</v>
      </c>
      <c r="S65" t="s">
        <v>93</v>
      </c>
      <c r="T65" t="s">
        <v>93</v>
      </c>
      <c r="U65" t="s">
        <v>93</v>
      </c>
      <c r="V65" t="s">
        <v>93</v>
      </c>
      <c r="W65" t="s">
        <v>93</v>
      </c>
      <c r="X65" t="s">
        <v>93</v>
      </c>
      <c r="Y65" t="s">
        <v>93</v>
      </c>
      <c r="Z65" t="s">
        <v>93</v>
      </c>
    </row>
    <row r="66" spans="1:26">
      <c r="A66" t="s">
        <v>151</v>
      </c>
      <c r="B66">
        <v>700</v>
      </c>
      <c r="C66">
        <v>309</v>
      </c>
      <c r="D66" s="31">
        <v>0.3062438057482656</v>
      </c>
      <c r="G66">
        <v>48</v>
      </c>
      <c r="H66">
        <v>2</v>
      </c>
      <c r="I66">
        <v>0</v>
      </c>
      <c r="J66">
        <v>0</v>
      </c>
      <c r="K66">
        <v>0</v>
      </c>
      <c r="L66">
        <v>204</v>
      </c>
      <c r="M66">
        <v>84</v>
      </c>
      <c r="N66">
        <v>0</v>
      </c>
      <c r="O66">
        <v>240</v>
      </c>
      <c r="P66">
        <v>0</v>
      </c>
      <c r="Q66">
        <v>84</v>
      </c>
      <c r="R66">
        <v>278</v>
      </c>
      <c r="S66">
        <v>0</v>
      </c>
      <c r="T66">
        <v>0</v>
      </c>
      <c r="U66">
        <v>29</v>
      </c>
      <c r="V66">
        <v>127</v>
      </c>
      <c r="W66">
        <v>75</v>
      </c>
      <c r="X66">
        <v>0</v>
      </c>
      <c r="Y66">
        <v>0</v>
      </c>
      <c r="Z66">
        <v>35</v>
      </c>
    </row>
    <row r="67" spans="1:26">
      <c r="A67" t="s">
        <v>152</v>
      </c>
      <c r="B67">
        <v>194</v>
      </c>
      <c r="C67">
        <v>40</v>
      </c>
      <c r="D67" s="31">
        <v>0.17094017094017094</v>
      </c>
      <c r="G67">
        <v>25</v>
      </c>
      <c r="H67">
        <v>1</v>
      </c>
      <c r="I67">
        <v>0</v>
      </c>
      <c r="J67">
        <v>0</v>
      </c>
      <c r="K67">
        <v>0</v>
      </c>
      <c r="L67">
        <v>110</v>
      </c>
      <c r="M67">
        <v>50</v>
      </c>
      <c r="N67">
        <v>0</v>
      </c>
      <c r="O67">
        <v>39</v>
      </c>
      <c r="P67">
        <v>1</v>
      </c>
      <c r="Q67">
        <v>8</v>
      </c>
      <c r="R67">
        <v>0</v>
      </c>
      <c r="S67">
        <v>0</v>
      </c>
      <c r="T67">
        <v>0</v>
      </c>
      <c r="U67">
        <v>0</v>
      </c>
      <c r="V67">
        <v>96</v>
      </c>
      <c r="W67">
        <v>18</v>
      </c>
      <c r="X67">
        <v>0</v>
      </c>
      <c r="Y67">
        <v>0</v>
      </c>
      <c r="Z67">
        <v>32</v>
      </c>
    </row>
    <row r="68" spans="1:26">
      <c r="A68" t="s">
        <v>153</v>
      </c>
      <c r="B68">
        <v>198</v>
      </c>
      <c r="C68">
        <v>75</v>
      </c>
      <c r="D68" s="31">
        <v>0.27472527472527475</v>
      </c>
      <c r="G68">
        <v>3</v>
      </c>
      <c r="H68">
        <v>1</v>
      </c>
      <c r="I68">
        <v>0</v>
      </c>
      <c r="J68">
        <v>0</v>
      </c>
      <c r="K68">
        <v>0</v>
      </c>
      <c r="L68">
        <v>151</v>
      </c>
      <c r="M68">
        <v>34</v>
      </c>
      <c r="N68">
        <v>0</v>
      </c>
      <c r="O68">
        <v>75</v>
      </c>
      <c r="P68">
        <v>0</v>
      </c>
      <c r="Q68">
        <v>8</v>
      </c>
      <c r="R68">
        <v>1</v>
      </c>
      <c r="S68">
        <v>0</v>
      </c>
      <c r="T68">
        <v>0</v>
      </c>
      <c r="U68">
        <v>0</v>
      </c>
      <c r="V68">
        <v>112</v>
      </c>
      <c r="W68">
        <v>41</v>
      </c>
      <c r="X68">
        <v>0</v>
      </c>
      <c r="Y68">
        <v>0</v>
      </c>
      <c r="Z68">
        <v>94</v>
      </c>
    </row>
    <row r="69" spans="1:26">
      <c r="A69" t="s">
        <v>154</v>
      </c>
      <c r="B69">
        <v>245</v>
      </c>
      <c r="C69">
        <v>108</v>
      </c>
      <c r="D69" s="31">
        <v>0.30594900849858359</v>
      </c>
      <c r="G69">
        <v>0</v>
      </c>
      <c r="H69">
        <v>0</v>
      </c>
      <c r="I69">
        <v>0</v>
      </c>
      <c r="J69">
        <v>0</v>
      </c>
      <c r="K69">
        <v>0</v>
      </c>
      <c r="L69">
        <v>127</v>
      </c>
      <c r="M69">
        <v>102</v>
      </c>
      <c r="N69">
        <v>0</v>
      </c>
      <c r="O69">
        <v>101</v>
      </c>
      <c r="P69">
        <v>7</v>
      </c>
      <c r="Q69">
        <v>9</v>
      </c>
      <c r="R69">
        <v>7</v>
      </c>
      <c r="S69">
        <v>0</v>
      </c>
      <c r="T69">
        <v>0</v>
      </c>
      <c r="U69">
        <v>0</v>
      </c>
      <c r="V69">
        <v>152</v>
      </c>
      <c r="W69">
        <v>212</v>
      </c>
      <c r="X69">
        <v>0</v>
      </c>
      <c r="Y69">
        <v>11</v>
      </c>
      <c r="Z69">
        <v>138</v>
      </c>
    </row>
    <row r="70" spans="1:26">
      <c r="A70" t="s">
        <v>155</v>
      </c>
      <c r="B70">
        <v>494</v>
      </c>
      <c r="C70">
        <v>228</v>
      </c>
      <c r="D70" s="31">
        <v>0.31578947368421051</v>
      </c>
      <c r="G70">
        <v>55</v>
      </c>
      <c r="H70">
        <v>12</v>
      </c>
      <c r="I70">
        <v>0</v>
      </c>
      <c r="J70">
        <v>0</v>
      </c>
      <c r="K70">
        <v>1</v>
      </c>
      <c r="L70">
        <v>227</v>
      </c>
      <c r="M70">
        <v>194</v>
      </c>
      <c r="N70">
        <v>31</v>
      </c>
      <c r="O70">
        <v>105</v>
      </c>
      <c r="P70">
        <v>72</v>
      </c>
      <c r="Q70">
        <v>3</v>
      </c>
      <c r="R70">
        <v>3</v>
      </c>
      <c r="S70">
        <v>0</v>
      </c>
      <c r="T70">
        <v>17</v>
      </c>
      <c r="U70">
        <v>2</v>
      </c>
      <c r="V70">
        <v>441</v>
      </c>
      <c r="W70">
        <v>261</v>
      </c>
      <c r="X70">
        <v>31</v>
      </c>
      <c r="Y70">
        <v>212</v>
      </c>
      <c r="Z70">
        <v>279</v>
      </c>
    </row>
    <row r="71" spans="1:26">
      <c r="A71" t="s">
        <v>156</v>
      </c>
      <c r="B71">
        <v>107</v>
      </c>
      <c r="C71">
        <v>133</v>
      </c>
      <c r="D71" s="31">
        <v>0.5541666666666667</v>
      </c>
      <c r="G71">
        <v>0</v>
      </c>
      <c r="H71">
        <v>0</v>
      </c>
      <c r="I71">
        <v>0</v>
      </c>
      <c r="J71">
        <v>0</v>
      </c>
      <c r="K71">
        <v>0</v>
      </c>
      <c r="L71">
        <v>60</v>
      </c>
      <c r="M71">
        <v>43</v>
      </c>
      <c r="N71">
        <v>0</v>
      </c>
      <c r="O71">
        <v>131</v>
      </c>
      <c r="P71">
        <v>0</v>
      </c>
      <c r="Q71">
        <v>3</v>
      </c>
      <c r="R71">
        <v>1</v>
      </c>
      <c r="S71">
        <v>0</v>
      </c>
      <c r="T71">
        <v>0</v>
      </c>
      <c r="U71">
        <v>2</v>
      </c>
      <c r="V71">
        <v>72</v>
      </c>
      <c r="W71">
        <v>36</v>
      </c>
      <c r="X71">
        <v>0</v>
      </c>
      <c r="Y71">
        <v>0</v>
      </c>
      <c r="Z71">
        <v>31</v>
      </c>
    </row>
    <row r="72" spans="1:26">
      <c r="A72" t="s">
        <v>157</v>
      </c>
      <c r="D72" s="31" t="s">
        <v>491</v>
      </c>
      <c r="G72" t="s">
        <v>93</v>
      </c>
      <c r="H72" t="s">
        <v>93</v>
      </c>
      <c r="I72" t="s">
        <v>93</v>
      </c>
      <c r="J72" t="s">
        <v>93</v>
      </c>
      <c r="K72" t="s">
        <v>93</v>
      </c>
      <c r="L72" t="s">
        <v>93</v>
      </c>
      <c r="M72" t="s">
        <v>93</v>
      </c>
      <c r="N72" t="s">
        <v>93</v>
      </c>
      <c r="O72" t="s">
        <v>93</v>
      </c>
      <c r="P72" t="s">
        <v>93</v>
      </c>
      <c r="Q72" t="s">
        <v>93</v>
      </c>
      <c r="R72" t="s">
        <v>93</v>
      </c>
      <c r="S72" t="s">
        <v>93</v>
      </c>
      <c r="T72" t="s">
        <v>93</v>
      </c>
      <c r="U72" t="s">
        <v>93</v>
      </c>
      <c r="V72" t="s">
        <v>93</v>
      </c>
      <c r="W72" t="s">
        <v>93</v>
      </c>
      <c r="X72" t="s">
        <v>93</v>
      </c>
      <c r="Y72" t="s">
        <v>93</v>
      </c>
      <c r="Z72" t="s">
        <v>93</v>
      </c>
    </row>
    <row r="73" spans="1:26">
      <c r="A73" t="s">
        <v>158</v>
      </c>
      <c r="B73">
        <v>158</v>
      </c>
      <c r="C73">
        <v>77</v>
      </c>
      <c r="D73" s="31">
        <v>0.32765957446808508</v>
      </c>
      <c r="G73">
        <v>2</v>
      </c>
      <c r="H73">
        <v>0</v>
      </c>
      <c r="I73">
        <v>0</v>
      </c>
      <c r="J73">
        <v>0</v>
      </c>
      <c r="K73">
        <v>0</v>
      </c>
      <c r="L73">
        <v>102</v>
      </c>
      <c r="M73">
        <v>23</v>
      </c>
      <c r="N73">
        <v>0</v>
      </c>
      <c r="O73">
        <v>46</v>
      </c>
      <c r="P73">
        <v>3</v>
      </c>
      <c r="Q73">
        <v>19</v>
      </c>
      <c r="R73">
        <v>12</v>
      </c>
      <c r="S73">
        <v>0</v>
      </c>
      <c r="T73">
        <v>16</v>
      </c>
      <c r="U73">
        <v>12</v>
      </c>
      <c r="V73">
        <v>105</v>
      </c>
      <c r="W73">
        <v>37</v>
      </c>
      <c r="X73">
        <v>0</v>
      </c>
      <c r="Y73">
        <v>47</v>
      </c>
      <c r="Z73">
        <v>80</v>
      </c>
    </row>
    <row r="74" spans="1:26">
      <c r="A74" t="s">
        <v>159</v>
      </c>
      <c r="B74">
        <v>79</v>
      </c>
      <c r="C74">
        <v>38</v>
      </c>
      <c r="D74" s="31">
        <v>0.3247863247863248</v>
      </c>
      <c r="G74">
        <v>5</v>
      </c>
      <c r="H74">
        <v>2</v>
      </c>
      <c r="I74">
        <v>0</v>
      </c>
      <c r="J74">
        <v>0</v>
      </c>
      <c r="K74">
        <v>0</v>
      </c>
      <c r="L74">
        <v>36</v>
      </c>
      <c r="M74">
        <v>15</v>
      </c>
      <c r="N74">
        <v>0</v>
      </c>
      <c r="O74">
        <v>19</v>
      </c>
      <c r="P74">
        <v>0</v>
      </c>
      <c r="Q74">
        <v>12</v>
      </c>
      <c r="R74">
        <v>9</v>
      </c>
      <c r="S74">
        <v>0</v>
      </c>
      <c r="T74">
        <v>17</v>
      </c>
      <c r="U74">
        <v>0</v>
      </c>
      <c r="V74">
        <v>81</v>
      </c>
      <c r="W74">
        <v>38</v>
      </c>
      <c r="X74">
        <v>0</v>
      </c>
      <c r="Y74">
        <v>29</v>
      </c>
      <c r="Z74">
        <v>48</v>
      </c>
    </row>
    <row r="75" spans="1:26">
      <c r="A75" t="s">
        <v>160</v>
      </c>
      <c r="B75">
        <v>404</v>
      </c>
      <c r="C75">
        <v>171</v>
      </c>
      <c r="D75" s="31">
        <v>0.29739130434782607</v>
      </c>
      <c r="G75">
        <v>43</v>
      </c>
      <c r="H75">
        <v>4</v>
      </c>
      <c r="L75">
        <v>161</v>
      </c>
      <c r="M75">
        <v>90</v>
      </c>
      <c r="O75">
        <v>134</v>
      </c>
      <c r="P75">
        <v>4</v>
      </c>
      <c r="Q75">
        <v>82</v>
      </c>
      <c r="R75">
        <v>24</v>
      </c>
      <c r="T75">
        <v>33</v>
      </c>
      <c r="U75">
        <v>0</v>
      </c>
      <c r="V75">
        <v>292</v>
      </c>
      <c r="W75">
        <v>71</v>
      </c>
      <c r="Y75">
        <v>108</v>
      </c>
      <c r="Z75">
        <v>133</v>
      </c>
    </row>
    <row r="76" spans="1:26">
      <c r="A76" t="s">
        <v>161</v>
      </c>
      <c r="B76">
        <v>92</v>
      </c>
      <c r="C76">
        <v>2</v>
      </c>
      <c r="D76" s="31">
        <v>2.1276595744680851E-2</v>
      </c>
      <c r="G76">
        <v>6</v>
      </c>
      <c r="H76">
        <v>0</v>
      </c>
      <c r="I76">
        <v>0</v>
      </c>
      <c r="J76">
        <v>0</v>
      </c>
      <c r="K76">
        <v>0</v>
      </c>
      <c r="L76">
        <v>23</v>
      </c>
      <c r="M76">
        <v>6</v>
      </c>
      <c r="N76">
        <v>0</v>
      </c>
      <c r="O76">
        <v>2</v>
      </c>
      <c r="P76">
        <v>0</v>
      </c>
      <c r="Q76">
        <v>49</v>
      </c>
      <c r="R76">
        <v>8</v>
      </c>
      <c r="S76">
        <v>0</v>
      </c>
      <c r="T76">
        <v>0</v>
      </c>
      <c r="U76">
        <v>0</v>
      </c>
      <c r="V76">
        <v>36</v>
      </c>
      <c r="W76">
        <v>22</v>
      </c>
      <c r="X76">
        <v>0</v>
      </c>
      <c r="Y76">
        <v>0</v>
      </c>
      <c r="Z76">
        <v>0</v>
      </c>
    </row>
    <row r="77" spans="1:26">
      <c r="A77" t="s">
        <v>162</v>
      </c>
      <c r="B77">
        <v>270</v>
      </c>
      <c r="C77">
        <v>114</v>
      </c>
      <c r="D77" s="31">
        <v>0.296875</v>
      </c>
      <c r="G77">
        <v>36</v>
      </c>
      <c r="H77">
        <v>1</v>
      </c>
      <c r="I77">
        <v>0</v>
      </c>
      <c r="J77">
        <v>0</v>
      </c>
      <c r="K77">
        <v>0</v>
      </c>
      <c r="L77">
        <v>169</v>
      </c>
      <c r="M77">
        <v>54</v>
      </c>
      <c r="N77">
        <v>1</v>
      </c>
      <c r="O77">
        <v>3</v>
      </c>
      <c r="P77">
        <v>26</v>
      </c>
      <c r="Q77">
        <v>10</v>
      </c>
      <c r="R77">
        <v>0</v>
      </c>
      <c r="S77">
        <v>0</v>
      </c>
      <c r="T77">
        <v>0</v>
      </c>
      <c r="U77">
        <v>0</v>
      </c>
      <c r="V77">
        <v>222</v>
      </c>
      <c r="W77">
        <v>88</v>
      </c>
      <c r="X77">
        <v>1</v>
      </c>
      <c r="Y77">
        <v>21</v>
      </c>
      <c r="Z77">
        <v>63</v>
      </c>
    </row>
    <row r="78" spans="1:26">
      <c r="A78" t="s">
        <v>163</v>
      </c>
      <c r="D78" s="31" t="s">
        <v>491</v>
      </c>
      <c r="G78" t="s">
        <v>93</v>
      </c>
      <c r="H78" t="s">
        <v>93</v>
      </c>
      <c r="I78" t="s">
        <v>93</v>
      </c>
      <c r="J78" t="s">
        <v>93</v>
      </c>
      <c r="K78" t="s">
        <v>93</v>
      </c>
      <c r="L78" t="s">
        <v>93</v>
      </c>
      <c r="M78" t="s">
        <v>93</v>
      </c>
      <c r="N78" t="s">
        <v>93</v>
      </c>
      <c r="O78" t="s">
        <v>93</v>
      </c>
      <c r="P78" t="s">
        <v>93</v>
      </c>
      <c r="Q78" t="s">
        <v>93</v>
      </c>
      <c r="R78" t="s">
        <v>93</v>
      </c>
      <c r="S78" t="s">
        <v>93</v>
      </c>
      <c r="T78" t="s">
        <v>93</v>
      </c>
      <c r="U78" t="s">
        <v>93</v>
      </c>
      <c r="V78" t="s">
        <v>93</v>
      </c>
      <c r="W78" t="s">
        <v>93</v>
      </c>
      <c r="X78" t="s">
        <v>93</v>
      </c>
      <c r="Y78" t="s">
        <v>93</v>
      </c>
      <c r="Z78" t="s">
        <v>93</v>
      </c>
    </row>
    <row r="79" spans="1:26">
      <c r="A79" t="s">
        <v>164</v>
      </c>
      <c r="D79" s="31" t="s">
        <v>491</v>
      </c>
      <c r="G79" t="s">
        <v>93</v>
      </c>
      <c r="H79" t="s">
        <v>93</v>
      </c>
      <c r="I79" t="s">
        <v>93</v>
      </c>
      <c r="J79" t="s">
        <v>93</v>
      </c>
      <c r="K79" t="s">
        <v>93</v>
      </c>
      <c r="L79" t="s">
        <v>93</v>
      </c>
      <c r="M79" t="s">
        <v>93</v>
      </c>
      <c r="N79" t="s">
        <v>93</v>
      </c>
      <c r="O79" t="s">
        <v>93</v>
      </c>
      <c r="P79" t="s">
        <v>93</v>
      </c>
      <c r="Q79" t="s">
        <v>93</v>
      </c>
      <c r="R79" t="s">
        <v>93</v>
      </c>
      <c r="S79" t="s">
        <v>93</v>
      </c>
      <c r="T79" t="s">
        <v>93</v>
      </c>
      <c r="U79" t="s">
        <v>93</v>
      </c>
      <c r="V79" t="s">
        <v>93</v>
      </c>
      <c r="W79" t="s">
        <v>93</v>
      </c>
      <c r="X79" t="s">
        <v>93</v>
      </c>
      <c r="Y79" t="s">
        <v>93</v>
      </c>
      <c r="Z79" t="s">
        <v>93</v>
      </c>
    </row>
    <row r="80" spans="1:26">
      <c r="A80" t="s">
        <v>165</v>
      </c>
      <c r="B80">
        <v>305</v>
      </c>
      <c r="C80">
        <v>122</v>
      </c>
      <c r="D80" s="31">
        <v>0.2857142857142857</v>
      </c>
      <c r="G80">
        <v>19</v>
      </c>
      <c r="H80">
        <v>3</v>
      </c>
      <c r="I80">
        <v>0</v>
      </c>
      <c r="J80">
        <v>0</v>
      </c>
      <c r="K80">
        <v>0</v>
      </c>
      <c r="L80">
        <v>143</v>
      </c>
      <c r="M80">
        <v>73</v>
      </c>
      <c r="N80">
        <v>0</v>
      </c>
      <c r="O80">
        <v>103</v>
      </c>
      <c r="P80">
        <v>0</v>
      </c>
      <c r="Q80">
        <v>50</v>
      </c>
      <c r="R80">
        <v>17</v>
      </c>
      <c r="S80">
        <v>0</v>
      </c>
      <c r="T80">
        <v>0</v>
      </c>
      <c r="U80">
        <v>19</v>
      </c>
      <c r="V80">
        <v>116</v>
      </c>
      <c r="W80">
        <v>49</v>
      </c>
      <c r="X80">
        <v>0</v>
      </c>
      <c r="Y80">
        <v>0</v>
      </c>
      <c r="Z80">
        <v>121</v>
      </c>
    </row>
    <row r="81" spans="1:26">
      <c r="A81" t="s">
        <v>166</v>
      </c>
      <c r="B81">
        <v>172</v>
      </c>
      <c r="C81">
        <v>167</v>
      </c>
      <c r="D81" s="31">
        <v>0.49262536873156343</v>
      </c>
      <c r="G81">
        <v>19</v>
      </c>
      <c r="H81">
        <v>1</v>
      </c>
      <c r="L81">
        <v>87</v>
      </c>
      <c r="M81">
        <v>56</v>
      </c>
      <c r="N81">
        <v>10</v>
      </c>
      <c r="O81">
        <v>141</v>
      </c>
      <c r="Q81">
        <v>7</v>
      </c>
      <c r="R81">
        <v>2</v>
      </c>
      <c r="T81">
        <v>9</v>
      </c>
      <c r="V81">
        <v>98</v>
      </c>
      <c r="W81">
        <v>20</v>
      </c>
      <c r="Y81">
        <v>80</v>
      </c>
      <c r="Z81">
        <v>18</v>
      </c>
    </row>
    <row r="82" spans="1:26">
      <c r="A82" t="s">
        <v>167</v>
      </c>
      <c r="B82">
        <v>188</v>
      </c>
      <c r="C82">
        <v>48</v>
      </c>
      <c r="D82" s="31">
        <v>0.20338983050847459</v>
      </c>
      <c r="G82">
        <v>27</v>
      </c>
      <c r="H82">
        <v>4</v>
      </c>
      <c r="I82">
        <v>0</v>
      </c>
      <c r="J82">
        <v>0</v>
      </c>
      <c r="K82">
        <v>0</v>
      </c>
      <c r="L82">
        <v>101</v>
      </c>
      <c r="M82">
        <v>36</v>
      </c>
      <c r="N82">
        <v>0</v>
      </c>
      <c r="O82">
        <v>31</v>
      </c>
      <c r="P82">
        <v>1</v>
      </c>
      <c r="Q82">
        <v>11</v>
      </c>
      <c r="R82">
        <v>9</v>
      </c>
      <c r="S82">
        <v>0</v>
      </c>
      <c r="T82">
        <v>4</v>
      </c>
      <c r="U82">
        <v>6</v>
      </c>
      <c r="V82">
        <v>131</v>
      </c>
      <c r="W82">
        <v>37</v>
      </c>
      <c r="X82">
        <v>0</v>
      </c>
      <c r="Y82">
        <v>0</v>
      </c>
      <c r="Z82">
        <v>102</v>
      </c>
    </row>
    <row r="83" spans="1:26">
      <c r="A83" t="s">
        <v>168</v>
      </c>
      <c r="B83">
        <v>150</v>
      </c>
      <c r="C83">
        <v>11</v>
      </c>
      <c r="D83" s="31">
        <v>6.8322981366459631E-2</v>
      </c>
      <c r="G83">
        <v>2</v>
      </c>
      <c r="H83">
        <v>0</v>
      </c>
      <c r="I83">
        <v>0</v>
      </c>
      <c r="J83">
        <v>0</v>
      </c>
      <c r="K83">
        <v>0</v>
      </c>
      <c r="L83">
        <v>87</v>
      </c>
      <c r="M83">
        <v>55</v>
      </c>
      <c r="N83">
        <v>0</v>
      </c>
      <c r="O83">
        <v>0</v>
      </c>
      <c r="P83">
        <v>7</v>
      </c>
      <c r="Q83">
        <v>1</v>
      </c>
      <c r="R83">
        <v>5</v>
      </c>
      <c r="S83">
        <v>0</v>
      </c>
      <c r="T83">
        <v>0</v>
      </c>
      <c r="U83">
        <v>4</v>
      </c>
      <c r="V83">
        <v>150</v>
      </c>
      <c r="W83">
        <v>44</v>
      </c>
      <c r="X83">
        <v>0</v>
      </c>
      <c r="Y83">
        <v>0</v>
      </c>
      <c r="Z83">
        <v>143</v>
      </c>
    </row>
    <row r="84" spans="1:26">
      <c r="A84" t="s">
        <v>169</v>
      </c>
      <c r="B84">
        <v>113</v>
      </c>
      <c r="C84">
        <v>87</v>
      </c>
      <c r="D84" s="31">
        <v>0.435</v>
      </c>
      <c r="G84">
        <v>12</v>
      </c>
      <c r="H84">
        <v>0</v>
      </c>
      <c r="I84">
        <v>0</v>
      </c>
      <c r="J84">
        <v>0</v>
      </c>
      <c r="K84">
        <v>0</v>
      </c>
      <c r="L84">
        <v>42</v>
      </c>
      <c r="M84">
        <v>37</v>
      </c>
      <c r="N84">
        <v>0</v>
      </c>
      <c r="O84">
        <v>62</v>
      </c>
      <c r="P84">
        <v>0</v>
      </c>
      <c r="Q84">
        <v>14</v>
      </c>
      <c r="R84">
        <v>8</v>
      </c>
      <c r="S84">
        <v>0</v>
      </c>
      <c r="U84">
        <v>25</v>
      </c>
      <c r="V84">
        <v>58</v>
      </c>
      <c r="W84">
        <v>27</v>
      </c>
      <c r="X84">
        <v>0</v>
      </c>
      <c r="Y84">
        <v>14</v>
      </c>
      <c r="Z84">
        <v>12</v>
      </c>
    </row>
    <row r="85" spans="1:26">
      <c r="A85" t="s">
        <v>170</v>
      </c>
      <c r="B85">
        <v>101</v>
      </c>
      <c r="C85">
        <v>268</v>
      </c>
      <c r="D85" s="31">
        <v>0.72628726287262868</v>
      </c>
      <c r="G85">
        <v>11</v>
      </c>
      <c r="H85">
        <v>1</v>
      </c>
      <c r="I85">
        <v>0</v>
      </c>
      <c r="J85">
        <v>0</v>
      </c>
      <c r="K85">
        <v>0</v>
      </c>
      <c r="L85">
        <v>38</v>
      </c>
      <c r="M85">
        <v>39</v>
      </c>
      <c r="N85">
        <v>0</v>
      </c>
      <c r="O85">
        <v>240</v>
      </c>
      <c r="P85">
        <v>1</v>
      </c>
      <c r="Q85">
        <v>8</v>
      </c>
      <c r="R85">
        <v>4</v>
      </c>
      <c r="S85">
        <v>0</v>
      </c>
      <c r="T85">
        <v>27</v>
      </c>
      <c r="U85">
        <v>0</v>
      </c>
      <c r="V85">
        <v>59</v>
      </c>
      <c r="W85">
        <v>13</v>
      </c>
      <c r="X85">
        <v>0</v>
      </c>
      <c r="Y85">
        <v>89</v>
      </c>
      <c r="Z85">
        <v>20</v>
      </c>
    </row>
    <row r="86" spans="1:26">
      <c r="A86" t="s">
        <v>171</v>
      </c>
      <c r="B86">
        <v>154</v>
      </c>
      <c r="C86">
        <v>137</v>
      </c>
      <c r="D86" s="31">
        <v>0.47079037800687284</v>
      </c>
      <c r="G86">
        <v>17</v>
      </c>
      <c r="H86">
        <v>14</v>
      </c>
      <c r="I86">
        <v>0</v>
      </c>
      <c r="J86">
        <v>16</v>
      </c>
      <c r="K86">
        <v>0</v>
      </c>
      <c r="L86">
        <v>68</v>
      </c>
      <c r="M86">
        <v>55</v>
      </c>
      <c r="N86">
        <v>0</v>
      </c>
      <c r="O86">
        <v>118</v>
      </c>
      <c r="P86">
        <v>0</v>
      </c>
      <c r="Q86">
        <v>0</v>
      </c>
      <c r="R86">
        <v>0</v>
      </c>
      <c r="S86">
        <v>0</v>
      </c>
      <c r="T86">
        <v>0</v>
      </c>
      <c r="U86">
        <v>0</v>
      </c>
      <c r="V86">
        <v>101</v>
      </c>
      <c r="W86">
        <v>19</v>
      </c>
      <c r="X86">
        <v>0</v>
      </c>
      <c r="Y86">
        <v>42</v>
      </c>
      <c r="Z86">
        <v>52</v>
      </c>
    </row>
    <row r="87" spans="1:26">
      <c r="A87" t="s">
        <v>172</v>
      </c>
      <c r="B87">
        <v>175</v>
      </c>
      <c r="C87">
        <v>109</v>
      </c>
      <c r="D87" s="31">
        <v>0.38380281690140844</v>
      </c>
      <c r="L87">
        <v>109</v>
      </c>
      <c r="M87">
        <v>66</v>
      </c>
      <c r="O87">
        <v>109</v>
      </c>
      <c r="V87">
        <v>112</v>
      </c>
      <c r="W87">
        <v>222</v>
      </c>
    </row>
    <row r="88" spans="1:26">
      <c r="A88" t="s">
        <v>173</v>
      </c>
      <c r="B88">
        <v>108</v>
      </c>
      <c r="C88">
        <v>1</v>
      </c>
      <c r="D88" s="31">
        <v>9.1743119266055051E-3</v>
      </c>
      <c r="G88">
        <v>2</v>
      </c>
      <c r="H88">
        <v>0</v>
      </c>
      <c r="I88">
        <v>0</v>
      </c>
      <c r="J88">
        <v>0</v>
      </c>
      <c r="K88">
        <v>0</v>
      </c>
      <c r="L88">
        <v>54</v>
      </c>
      <c r="M88">
        <v>51</v>
      </c>
      <c r="N88">
        <v>0</v>
      </c>
      <c r="O88">
        <v>1</v>
      </c>
      <c r="P88">
        <v>0</v>
      </c>
      <c r="Q88">
        <v>1</v>
      </c>
      <c r="R88">
        <v>0</v>
      </c>
      <c r="S88">
        <v>0</v>
      </c>
      <c r="T88">
        <v>0</v>
      </c>
      <c r="U88">
        <v>0</v>
      </c>
      <c r="V88">
        <v>49</v>
      </c>
      <c r="W88">
        <v>59</v>
      </c>
      <c r="X88">
        <v>0</v>
      </c>
      <c r="Y88">
        <v>36</v>
      </c>
      <c r="Z88">
        <v>0</v>
      </c>
    </row>
    <row r="89" spans="1:26">
      <c r="A89" t="s">
        <v>174</v>
      </c>
      <c r="B89">
        <v>421</v>
      </c>
      <c r="C89">
        <v>386</v>
      </c>
      <c r="D89" s="31">
        <v>0.47831474597273854</v>
      </c>
      <c r="G89">
        <v>93</v>
      </c>
      <c r="H89">
        <v>8</v>
      </c>
      <c r="I89">
        <v>0</v>
      </c>
      <c r="J89">
        <v>0</v>
      </c>
      <c r="K89">
        <v>0</v>
      </c>
      <c r="L89">
        <v>119</v>
      </c>
      <c r="M89">
        <v>165</v>
      </c>
      <c r="N89">
        <v>0</v>
      </c>
      <c r="O89">
        <v>348</v>
      </c>
      <c r="P89">
        <v>0</v>
      </c>
      <c r="Q89">
        <v>16</v>
      </c>
      <c r="R89">
        <v>20</v>
      </c>
      <c r="S89">
        <v>0</v>
      </c>
      <c r="T89">
        <v>25</v>
      </c>
      <c r="U89">
        <v>13</v>
      </c>
      <c r="V89">
        <v>190</v>
      </c>
      <c r="W89">
        <v>58</v>
      </c>
      <c r="X89">
        <v>0</v>
      </c>
      <c r="Y89">
        <v>77</v>
      </c>
      <c r="Z89">
        <v>62</v>
      </c>
    </row>
    <row r="90" spans="1:26">
      <c r="A90" t="s">
        <v>175</v>
      </c>
      <c r="B90">
        <v>116</v>
      </c>
      <c r="C90">
        <v>19</v>
      </c>
      <c r="D90" s="31">
        <v>0.14074074074074075</v>
      </c>
      <c r="G90">
        <v>7</v>
      </c>
      <c r="L90">
        <v>58</v>
      </c>
      <c r="M90">
        <v>45</v>
      </c>
      <c r="N90">
        <v>13</v>
      </c>
      <c r="O90">
        <v>5</v>
      </c>
      <c r="Q90">
        <v>2</v>
      </c>
      <c r="R90">
        <v>4</v>
      </c>
      <c r="V90">
        <v>59</v>
      </c>
      <c r="W90">
        <v>26</v>
      </c>
    </row>
    <row r="91" spans="1:26">
      <c r="A91" t="s">
        <v>176</v>
      </c>
      <c r="B91">
        <v>177</v>
      </c>
      <c r="C91">
        <v>62</v>
      </c>
      <c r="D91" s="31">
        <v>0.2594142259414226</v>
      </c>
      <c r="G91">
        <v>3</v>
      </c>
      <c r="L91">
        <v>133</v>
      </c>
      <c r="M91">
        <v>25</v>
      </c>
      <c r="N91">
        <v>61</v>
      </c>
      <c r="Q91">
        <v>3</v>
      </c>
      <c r="R91">
        <v>13</v>
      </c>
      <c r="V91">
        <v>112</v>
      </c>
      <c r="W91">
        <v>46</v>
      </c>
      <c r="X91">
        <v>12</v>
      </c>
      <c r="Z91">
        <v>61</v>
      </c>
    </row>
    <row r="92" spans="1:26">
      <c r="A92" t="s">
        <v>177</v>
      </c>
      <c r="D92" s="31" t="s">
        <v>491</v>
      </c>
      <c r="G92" t="s">
        <v>93</v>
      </c>
      <c r="H92" t="s">
        <v>93</v>
      </c>
      <c r="I92" t="s">
        <v>93</v>
      </c>
      <c r="J92" t="s">
        <v>93</v>
      </c>
      <c r="K92" t="s">
        <v>93</v>
      </c>
      <c r="L92" t="s">
        <v>93</v>
      </c>
      <c r="M92" t="s">
        <v>93</v>
      </c>
      <c r="N92" t="s">
        <v>93</v>
      </c>
      <c r="O92" t="s">
        <v>93</v>
      </c>
      <c r="P92" t="s">
        <v>93</v>
      </c>
      <c r="Q92" t="s">
        <v>93</v>
      </c>
      <c r="R92" t="s">
        <v>93</v>
      </c>
      <c r="S92" t="s">
        <v>93</v>
      </c>
      <c r="T92" t="s">
        <v>93</v>
      </c>
      <c r="U92" t="s">
        <v>93</v>
      </c>
      <c r="V92" t="s">
        <v>93</v>
      </c>
      <c r="W92" t="s">
        <v>93</v>
      </c>
      <c r="X92" t="s">
        <v>93</v>
      </c>
      <c r="Y92" t="s">
        <v>93</v>
      </c>
      <c r="Z92" t="s">
        <v>93</v>
      </c>
    </row>
    <row r="93" spans="1:26">
      <c r="A93" t="s">
        <v>178</v>
      </c>
      <c r="B93">
        <v>331</v>
      </c>
      <c r="C93">
        <v>65</v>
      </c>
      <c r="D93" s="31">
        <v>0.16414141414141414</v>
      </c>
      <c r="G93">
        <v>79</v>
      </c>
      <c r="H93">
        <v>15</v>
      </c>
      <c r="I93">
        <v>0</v>
      </c>
      <c r="J93">
        <v>0</v>
      </c>
      <c r="K93">
        <v>0</v>
      </c>
      <c r="L93">
        <v>86</v>
      </c>
      <c r="M93">
        <v>66</v>
      </c>
      <c r="N93">
        <v>0</v>
      </c>
      <c r="O93">
        <v>48</v>
      </c>
      <c r="P93">
        <v>0</v>
      </c>
      <c r="Q93">
        <v>76</v>
      </c>
      <c r="R93">
        <v>9</v>
      </c>
      <c r="S93">
        <v>0</v>
      </c>
      <c r="T93">
        <v>13</v>
      </c>
      <c r="U93">
        <v>0</v>
      </c>
      <c r="V93">
        <v>152</v>
      </c>
      <c r="W93">
        <v>45</v>
      </c>
      <c r="X93">
        <v>35</v>
      </c>
      <c r="Y93">
        <v>0</v>
      </c>
      <c r="Z93">
        <v>30</v>
      </c>
    </row>
    <row r="94" spans="1:26">
      <c r="A94" t="s">
        <v>179</v>
      </c>
      <c r="B94">
        <v>263</v>
      </c>
      <c r="C94">
        <v>175</v>
      </c>
      <c r="D94" s="31">
        <v>0.3995433789954338</v>
      </c>
      <c r="G94">
        <v>14</v>
      </c>
      <c r="H94">
        <v>1</v>
      </c>
      <c r="I94">
        <v>0</v>
      </c>
      <c r="J94">
        <v>0</v>
      </c>
      <c r="K94">
        <v>0</v>
      </c>
      <c r="L94">
        <v>144</v>
      </c>
      <c r="M94">
        <v>91</v>
      </c>
      <c r="N94">
        <v>0</v>
      </c>
      <c r="O94">
        <v>150</v>
      </c>
      <c r="P94">
        <v>4</v>
      </c>
      <c r="Q94">
        <v>10</v>
      </c>
      <c r="R94">
        <v>3</v>
      </c>
      <c r="S94">
        <v>0</v>
      </c>
      <c r="T94">
        <v>7</v>
      </c>
      <c r="U94">
        <v>7</v>
      </c>
      <c r="V94">
        <v>175</v>
      </c>
      <c r="W94">
        <v>134</v>
      </c>
      <c r="X94">
        <v>0</v>
      </c>
      <c r="Y94">
        <v>202</v>
      </c>
      <c r="Z94">
        <v>82</v>
      </c>
    </row>
    <row r="95" spans="1:26">
      <c r="A95" t="s">
        <v>180</v>
      </c>
      <c r="B95">
        <v>113</v>
      </c>
      <c r="C95">
        <v>59</v>
      </c>
      <c r="D95" s="31">
        <v>0.34302325581395349</v>
      </c>
      <c r="G95">
        <v>9</v>
      </c>
      <c r="H95">
        <v>1</v>
      </c>
      <c r="I95">
        <v>0</v>
      </c>
      <c r="J95">
        <v>0</v>
      </c>
      <c r="K95">
        <v>0</v>
      </c>
      <c r="L95">
        <v>49</v>
      </c>
      <c r="M95">
        <v>47</v>
      </c>
      <c r="N95">
        <v>0</v>
      </c>
      <c r="O95">
        <v>30</v>
      </c>
      <c r="P95">
        <v>3</v>
      </c>
      <c r="Q95">
        <v>3</v>
      </c>
      <c r="R95">
        <v>4</v>
      </c>
      <c r="S95">
        <v>0</v>
      </c>
      <c r="T95">
        <v>14</v>
      </c>
      <c r="U95">
        <v>0</v>
      </c>
      <c r="V95">
        <v>67</v>
      </c>
      <c r="W95">
        <v>25</v>
      </c>
      <c r="X95">
        <v>0</v>
      </c>
      <c r="Y95">
        <v>64</v>
      </c>
      <c r="Z95">
        <v>70</v>
      </c>
    </row>
    <row r="96" spans="1:26">
      <c r="A96" t="s">
        <v>181</v>
      </c>
      <c r="B96">
        <v>188</v>
      </c>
      <c r="C96">
        <v>146</v>
      </c>
      <c r="D96" s="31">
        <v>0.43712574850299402</v>
      </c>
      <c r="G96">
        <v>9</v>
      </c>
      <c r="L96">
        <v>53</v>
      </c>
      <c r="M96">
        <v>62</v>
      </c>
      <c r="O96">
        <v>146</v>
      </c>
      <c r="Q96">
        <v>8</v>
      </c>
      <c r="R96">
        <v>56</v>
      </c>
      <c r="V96">
        <v>79</v>
      </c>
      <c r="W96">
        <v>39</v>
      </c>
      <c r="Z96">
        <v>8</v>
      </c>
    </row>
    <row r="97" spans="1:26">
      <c r="A97" t="s">
        <v>182</v>
      </c>
      <c r="D97" s="31" t="s">
        <v>491</v>
      </c>
      <c r="G97" t="s">
        <v>93</v>
      </c>
      <c r="H97" t="s">
        <v>93</v>
      </c>
      <c r="I97" t="s">
        <v>93</v>
      </c>
      <c r="J97" t="s">
        <v>93</v>
      </c>
      <c r="K97" t="s">
        <v>93</v>
      </c>
      <c r="L97" t="s">
        <v>93</v>
      </c>
      <c r="M97" t="s">
        <v>93</v>
      </c>
      <c r="N97" t="s">
        <v>93</v>
      </c>
      <c r="O97" t="s">
        <v>93</v>
      </c>
      <c r="P97" t="s">
        <v>93</v>
      </c>
      <c r="Q97" t="s">
        <v>93</v>
      </c>
      <c r="R97" t="s">
        <v>93</v>
      </c>
      <c r="S97" t="s">
        <v>93</v>
      </c>
      <c r="T97" t="s">
        <v>93</v>
      </c>
      <c r="U97" t="s">
        <v>93</v>
      </c>
      <c r="V97" t="s">
        <v>93</v>
      </c>
      <c r="W97" t="s">
        <v>93</v>
      </c>
      <c r="X97" t="s">
        <v>93</v>
      </c>
      <c r="Y97" t="s">
        <v>93</v>
      </c>
      <c r="Z97" t="s">
        <v>93</v>
      </c>
    </row>
    <row r="98" spans="1:26">
      <c r="A98" t="s">
        <v>183</v>
      </c>
      <c r="B98">
        <v>375</v>
      </c>
      <c r="C98">
        <v>220</v>
      </c>
      <c r="D98" s="31">
        <v>0.36974789915966388</v>
      </c>
      <c r="L98">
        <v>160</v>
      </c>
      <c r="M98">
        <v>107</v>
      </c>
      <c r="O98">
        <v>115</v>
      </c>
      <c r="P98">
        <v>10</v>
      </c>
      <c r="Q98">
        <v>72</v>
      </c>
      <c r="R98">
        <v>36</v>
      </c>
      <c r="T98">
        <v>60</v>
      </c>
      <c r="U98">
        <v>29</v>
      </c>
      <c r="V98">
        <v>270</v>
      </c>
      <c r="W98">
        <v>163</v>
      </c>
      <c r="Y98">
        <v>73</v>
      </c>
      <c r="Z98">
        <v>86</v>
      </c>
    </row>
    <row r="99" spans="1:26">
      <c r="A99" t="s">
        <v>184</v>
      </c>
      <c r="D99" s="31" t="s">
        <v>491</v>
      </c>
      <c r="G99" t="s">
        <v>93</v>
      </c>
      <c r="H99" t="s">
        <v>93</v>
      </c>
      <c r="I99" t="s">
        <v>93</v>
      </c>
      <c r="J99" t="s">
        <v>93</v>
      </c>
      <c r="K99" t="s">
        <v>93</v>
      </c>
      <c r="L99" t="s">
        <v>93</v>
      </c>
      <c r="M99" t="s">
        <v>93</v>
      </c>
      <c r="N99" t="s">
        <v>93</v>
      </c>
      <c r="O99" t="s">
        <v>93</v>
      </c>
      <c r="P99" t="s">
        <v>93</v>
      </c>
      <c r="Q99" t="s">
        <v>93</v>
      </c>
      <c r="R99" t="s">
        <v>93</v>
      </c>
      <c r="S99" t="s">
        <v>93</v>
      </c>
      <c r="T99" t="s">
        <v>93</v>
      </c>
      <c r="U99" t="s">
        <v>93</v>
      </c>
      <c r="V99" t="s">
        <v>93</v>
      </c>
      <c r="W99" t="s">
        <v>93</v>
      </c>
      <c r="X99" t="s">
        <v>93</v>
      </c>
      <c r="Y99" t="s">
        <v>93</v>
      </c>
      <c r="Z99" t="s">
        <v>93</v>
      </c>
    </row>
    <row r="100" spans="1:26">
      <c r="A100" t="s">
        <v>185</v>
      </c>
      <c r="D100" s="31" t="s">
        <v>491</v>
      </c>
      <c r="G100" t="s">
        <v>93</v>
      </c>
      <c r="H100" t="s">
        <v>93</v>
      </c>
      <c r="I100" t="s">
        <v>93</v>
      </c>
      <c r="J100" t="s">
        <v>93</v>
      </c>
      <c r="K100" t="s">
        <v>93</v>
      </c>
      <c r="L100" t="s">
        <v>93</v>
      </c>
      <c r="M100" t="s">
        <v>93</v>
      </c>
      <c r="N100" t="s">
        <v>93</v>
      </c>
      <c r="O100" t="s">
        <v>93</v>
      </c>
      <c r="P100" t="s">
        <v>93</v>
      </c>
      <c r="Q100" t="s">
        <v>93</v>
      </c>
      <c r="R100" t="s">
        <v>93</v>
      </c>
      <c r="S100" t="s">
        <v>93</v>
      </c>
      <c r="T100" t="s">
        <v>93</v>
      </c>
      <c r="U100" t="s">
        <v>93</v>
      </c>
      <c r="V100" t="s">
        <v>93</v>
      </c>
      <c r="W100" t="s">
        <v>93</v>
      </c>
      <c r="X100" t="s">
        <v>93</v>
      </c>
      <c r="Y100" t="s">
        <v>93</v>
      </c>
      <c r="Z100" t="s">
        <v>93</v>
      </c>
    </row>
    <row r="101" spans="1:26">
      <c r="A101" t="s">
        <v>186</v>
      </c>
      <c r="B101">
        <v>153</v>
      </c>
      <c r="C101">
        <v>22</v>
      </c>
      <c r="D101" s="31">
        <v>0.12571428571428572</v>
      </c>
      <c r="G101">
        <v>26</v>
      </c>
      <c r="H101">
        <v>4</v>
      </c>
      <c r="L101">
        <v>58</v>
      </c>
      <c r="M101">
        <v>34</v>
      </c>
      <c r="O101">
        <v>19</v>
      </c>
      <c r="P101">
        <v>2</v>
      </c>
      <c r="Q101">
        <v>22</v>
      </c>
      <c r="R101">
        <v>9</v>
      </c>
      <c r="T101">
        <v>1</v>
      </c>
      <c r="V101">
        <v>77</v>
      </c>
      <c r="W101">
        <v>56</v>
      </c>
      <c r="X101">
        <v>48</v>
      </c>
      <c r="Z101">
        <v>14</v>
      </c>
    </row>
    <row r="102" spans="1:26">
      <c r="A102" t="s">
        <v>187</v>
      </c>
      <c r="D102" s="31" t="s">
        <v>491</v>
      </c>
      <c r="G102" t="s">
        <v>93</v>
      </c>
      <c r="H102" t="s">
        <v>93</v>
      </c>
      <c r="I102" t="s">
        <v>93</v>
      </c>
      <c r="J102" t="s">
        <v>93</v>
      </c>
      <c r="K102" t="s">
        <v>93</v>
      </c>
      <c r="L102" t="s">
        <v>93</v>
      </c>
      <c r="M102" t="s">
        <v>93</v>
      </c>
      <c r="N102" t="s">
        <v>93</v>
      </c>
      <c r="O102" t="s">
        <v>93</v>
      </c>
      <c r="P102" t="s">
        <v>93</v>
      </c>
      <c r="Q102" t="s">
        <v>93</v>
      </c>
      <c r="R102" t="s">
        <v>93</v>
      </c>
      <c r="S102" t="s">
        <v>93</v>
      </c>
      <c r="T102" t="s">
        <v>93</v>
      </c>
      <c r="U102" t="s">
        <v>93</v>
      </c>
      <c r="V102" t="s">
        <v>93</v>
      </c>
      <c r="W102" t="s">
        <v>93</v>
      </c>
      <c r="X102" t="s">
        <v>93</v>
      </c>
      <c r="Y102" t="s">
        <v>93</v>
      </c>
      <c r="Z102" t="s">
        <v>93</v>
      </c>
    </row>
    <row r="103" spans="1:26">
      <c r="A103" t="s">
        <v>188</v>
      </c>
      <c r="B103">
        <v>237</v>
      </c>
      <c r="C103">
        <v>8</v>
      </c>
      <c r="D103" s="31">
        <v>3.2653061224489799E-2</v>
      </c>
      <c r="G103">
        <v>41</v>
      </c>
      <c r="H103">
        <v>5</v>
      </c>
      <c r="I103">
        <v>0</v>
      </c>
      <c r="J103">
        <v>0</v>
      </c>
      <c r="K103">
        <v>0</v>
      </c>
      <c r="L103">
        <v>83</v>
      </c>
      <c r="M103">
        <v>36</v>
      </c>
      <c r="N103">
        <v>0</v>
      </c>
      <c r="O103">
        <v>1</v>
      </c>
      <c r="P103">
        <v>0</v>
      </c>
      <c r="Q103">
        <v>53</v>
      </c>
      <c r="R103">
        <v>19</v>
      </c>
      <c r="S103">
        <v>0</v>
      </c>
      <c r="T103">
        <v>1</v>
      </c>
      <c r="U103">
        <v>1</v>
      </c>
      <c r="V103">
        <v>68</v>
      </c>
      <c r="W103">
        <v>19</v>
      </c>
      <c r="X103">
        <v>0</v>
      </c>
      <c r="Y103">
        <v>29</v>
      </c>
      <c r="Z103">
        <v>21</v>
      </c>
    </row>
    <row r="104" spans="1:26">
      <c r="A104" t="s">
        <v>189</v>
      </c>
      <c r="D104" s="31" t="s">
        <v>491</v>
      </c>
      <c r="G104" t="s">
        <v>93</v>
      </c>
      <c r="H104" t="s">
        <v>93</v>
      </c>
      <c r="I104" t="s">
        <v>93</v>
      </c>
      <c r="J104" t="s">
        <v>93</v>
      </c>
      <c r="K104" t="s">
        <v>93</v>
      </c>
      <c r="L104" t="s">
        <v>93</v>
      </c>
      <c r="M104" t="s">
        <v>93</v>
      </c>
      <c r="N104" t="s">
        <v>93</v>
      </c>
      <c r="O104" t="s">
        <v>93</v>
      </c>
      <c r="P104" t="s">
        <v>93</v>
      </c>
      <c r="Q104" t="s">
        <v>93</v>
      </c>
      <c r="R104" t="s">
        <v>93</v>
      </c>
      <c r="S104" t="s">
        <v>93</v>
      </c>
      <c r="T104" t="s">
        <v>93</v>
      </c>
      <c r="U104" t="s">
        <v>93</v>
      </c>
      <c r="V104" t="s">
        <v>93</v>
      </c>
      <c r="W104" t="s">
        <v>93</v>
      </c>
      <c r="X104" t="s">
        <v>93</v>
      </c>
      <c r="Y104" t="s">
        <v>93</v>
      </c>
      <c r="Z104" t="s">
        <v>93</v>
      </c>
    </row>
    <row r="105" spans="1:26">
      <c r="A105" t="s">
        <v>190</v>
      </c>
      <c r="B105">
        <v>135</v>
      </c>
      <c r="C105">
        <v>13</v>
      </c>
      <c r="D105" s="31">
        <v>8.7837837837837843E-2</v>
      </c>
      <c r="G105">
        <v>0</v>
      </c>
      <c r="H105">
        <v>0</v>
      </c>
      <c r="I105">
        <v>0</v>
      </c>
      <c r="J105">
        <v>0</v>
      </c>
      <c r="K105">
        <v>0</v>
      </c>
      <c r="L105">
        <v>116</v>
      </c>
      <c r="M105">
        <v>13</v>
      </c>
      <c r="N105">
        <v>0</v>
      </c>
      <c r="O105">
        <v>13</v>
      </c>
      <c r="P105">
        <v>0</v>
      </c>
      <c r="Q105">
        <v>6</v>
      </c>
      <c r="R105">
        <v>0</v>
      </c>
      <c r="S105">
        <v>0</v>
      </c>
      <c r="T105">
        <v>0</v>
      </c>
      <c r="U105">
        <v>0</v>
      </c>
      <c r="V105">
        <v>84</v>
      </c>
      <c r="W105">
        <v>62</v>
      </c>
      <c r="X105">
        <v>0</v>
      </c>
      <c r="Y105">
        <v>12</v>
      </c>
      <c r="Z105">
        <v>10</v>
      </c>
    </row>
    <row r="106" spans="1:26">
      <c r="A106" t="s">
        <v>191</v>
      </c>
      <c r="B106">
        <v>183</v>
      </c>
      <c r="C106">
        <v>19</v>
      </c>
      <c r="D106" s="31">
        <v>9.405940594059406E-2</v>
      </c>
      <c r="G106">
        <v>19</v>
      </c>
      <c r="H106">
        <v>2</v>
      </c>
      <c r="I106">
        <v>0</v>
      </c>
      <c r="J106">
        <v>0</v>
      </c>
      <c r="K106">
        <v>0</v>
      </c>
      <c r="L106">
        <v>102</v>
      </c>
      <c r="M106">
        <v>58</v>
      </c>
      <c r="N106">
        <v>6</v>
      </c>
      <c r="O106">
        <v>0</v>
      </c>
      <c r="P106">
        <v>8</v>
      </c>
      <c r="Q106">
        <v>0</v>
      </c>
      <c r="R106">
        <v>2</v>
      </c>
      <c r="S106">
        <v>0</v>
      </c>
      <c r="T106">
        <v>0</v>
      </c>
      <c r="U106">
        <v>5</v>
      </c>
      <c r="V106">
        <v>186</v>
      </c>
      <c r="W106">
        <v>35</v>
      </c>
      <c r="X106">
        <v>2</v>
      </c>
      <c r="Y106">
        <v>0</v>
      </c>
      <c r="Z106">
        <v>26</v>
      </c>
    </row>
    <row r="107" spans="1:26">
      <c r="A107" t="s">
        <v>192</v>
      </c>
      <c r="B107">
        <v>241</v>
      </c>
      <c r="C107">
        <v>51</v>
      </c>
      <c r="D107" s="31">
        <v>0.17465753424657535</v>
      </c>
      <c r="G107">
        <v>71</v>
      </c>
      <c r="H107">
        <v>3</v>
      </c>
      <c r="I107">
        <v>0</v>
      </c>
      <c r="J107">
        <v>0</v>
      </c>
      <c r="K107">
        <v>0</v>
      </c>
      <c r="L107">
        <v>94</v>
      </c>
      <c r="M107">
        <v>54</v>
      </c>
      <c r="N107">
        <v>0</v>
      </c>
      <c r="O107">
        <v>44</v>
      </c>
      <c r="P107">
        <v>1</v>
      </c>
      <c r="Q107">
        <v>16</v>
      </c>
      <c r="R107">
        <v>3</v>
      </c>
      <c r="S107">
        <v>0</v>
      </c>
      <c r="T107">
        <v>0</v>
      </c>
      <c r="U107">
        <v>6</v>
      </c>
      <c r="V107">
        <v>147</v>
      </c>
      <c r="W107">
        <v>45</v>
      </c>
      <c r="X107">
        <v>0</v>
      </c>
      <c r="Y107">
        <v>0</v>
      </c>
      <c r="Z107">
        <v>85</v>
      </c>
    </row>
    <row r="108" spans="1:26">
      <c r="A108" t="s">
        <v>193</v>
      </c>
      <c r="B108">
        <v>255</v>
      </c>
      <c r="C108">
        <v>102</v>
      </c>
      <c r="D108" s="31">
        <v>0.2857142857142857</v>
      </c>
      <c r="G108">
        <v>27</v>
      </c>
      <c r="H108">
        <v>1</v>
      </c>
      <c r="I108">
        <v>0</v>
      </c>
      <c r="K108">
        <v>0</v>
      </c>
      <c r="L108">
        <v>90</v>
      </c>
      <c r="M108">
        <v>74</v>
      </c>
      <c r="N108">
        <v>0</v>
      </c>
      <c r="O108">
        <v>99</v>
      </c>
      <c r="P108">
        <v>0</v>
      </c>
      <c r="Q108">
        <v>37</v>
      </c>
      <c r="R108">
        <v>26</v>
      </c>
      <c r="S108">
        <v>0</v>
      </c>
      <c r="T108">
        <v>0</v>
      </c>
      <c r="U108">
        <v>3</v>
      </c>
      <c r="V108">
        <v>187</v>
      </c>
      <c r="W108">
        <v>74</v>
      </c>
      <c r="X108">
        <v>0</v>
      </c>
      <c r="Z108">
        <v>115</v>
      </c>
    </row>
    <row r="109" spans="1:26">
      <c r="A109" t="s">
        <v>194</v>
      </c>
      <c r="D109" s="31" t="s">
        <v>491</v>
      </c>
      <c r="G109" t="s">
        <v>93</v>
      </c>
      <c r="H109" t="s">
        <v>93</v>
      </c>
      <c r="I109" t="s">
        <v>93</v>
      </c>
      <c r="J109" t="s">
        <v>93</v>
      </c>
      <c r="K109" t="s">
        <v>93</v>
      </c>
      <c r="L109" t="s">
        <v>93</v>
      </c>
      <c r="M109" t="s">
        <v>93</v>
      </c>
      <c r="N109" t="s">
        <v>93</v>
      </c>
      <c r="O109" t="s">
        <v>93</v>
      </c>
      <c r="P109" t="s">
        <v>93</v>
      </c>
      <c r="Q109" t="s">
        <v>93</v>
      </c>
      <c r="R109" t="s">
        <v>93</v>
      </c>
      <c r="S109" t="s">
        <v>93</v>
      </c>
      <c r="T109" t="s">
        <v>93</v>
      </c>
      <c r="U109" t="s">
        <v>93</v>
      </c>
      <c r="V109" t="s">
        <v>93</v>
      </c>
      <c r="W109" t="s">
        <v>93</v>
      </c>
      <c r="X109" t="s">
        <v>93</v>
      </c>
      <c r="Y109" t="s">
        <v>93</v>
      </c>
      <c r="Z109" t="s">
        <v>93</v>
      </c>
    </row>
    <row r="110" spans="1:26">
      <c r="A110" t="s">
        <v>195</v>
      </c>
      <c r="B110">
        <v>114</v>
      </c>
      <c r="C110">
        <v>76</v>
      </c>
      <c r="D110" s="31">
        <v>0.4</v>
      </c>
      <c r="G110">
        <v>29</v>
      </c>
      <c r="H110">
        <v>2</v>
      </c>
      <c r="I110">
        <v>0</v>
      </c>
      <c r="J110">
        <v>0</v>
      </c>
      <c r="K110">
        <v>0</v>
      </c>
      <c r="L110">
        <v>41</v>
      </c>
      <c r="M110">
        <v>20</v>
      </c>
      <c r="O110">
        <v>69</v>
      </c>
      <c r="P110">
        <v>0</v>
      </c>
      <c r="Q110">
        <v>15</v>
      </c>
      <c r="R110">
        <v>7</v>
      </c>
      <c r="T110">
        <v>5</v>
      </c>
      <c r="U110">
        <v>0</v>
      </c>
      <c r="V110">
        <v>77</v>
      </c>
      <c r="W110">
        <v>46</v>
      </c>
      <c r="X110">
        <v>0</v>
      </c>
      <c r="Y110">
        <v>0</v>
      </c>
      <c r="Z110">
        <v>44</v>
      </c>
    </row>
    <row r="111" spans="1:26">
      <c r="A111" t="s">
        <v>196</v>
      </c>
      <c r="B111">
        <v>24</v>
      </c>
      <c r="C111">
        <v>8</v>
      </c>
      <c r="D111" s="31">
        <v>0.25</v>
      </c>
      <c r="G111">
        <v>0</v>
      </c>
      <c r="H111">
        <v>0</v>
      </c>
      <c r="I111">
        <v>0</v>
      </c>
      <c r="J111">
        <v>0</v>
      </c>
      <c r="K111">
        <v>0</v>
      </c>
      <c r="L111">
        <v>9</v>
      </c>
      <c r="M111">
        <v>15</v>
      </c>
      <c r="N111">
        <v>0</v>
      </c>
      <c r="O111">
        <v>8</v>
      </c>
      <c r="P111">
        <v>0</v>
      </c>
      <c r="Q111">
        <v>0</v>
      </c>
      <c r="R111">
        <v>0</v>
      </c>
      <c r="S111">
        <v>0</v>
      </c>
      <c r="T111">
        <v>0</v>
      </c>
      <c r="U111">
        <v>0</v>
      </c>
      <c r="V111">
        <v>6</v>
      </c>
      <c r="W111">
        <v>1</v>
      </c>
      <c r="X111">
        <v>0</v>
      </c>
      <c r="Y111">
        <v>3</v>
      </c>
      <c r="Z111">
        <v>6</v>
      </c>
    </row>
    <row r="112" spans="1:26">
      <c r="A112" t="s">
        <v>197</v>
      </c>
      <c r="B112">
        <v>4</v>
      </c>
      <c r="C112">
        <v>7</v>
      </c>
      <c r="D112" s="31">
        <v>0.63636363636363635</v>
      </c>
      <c r="G112">
        <v>1</v>
      </c>
      <c r="H112">
        <v>0</v>
      </c>
      <c r="I112">
        <v>0</v>
      </c>
      <c r="J112">
        <v>0</v>
      </c>
      <c r="K112">
        <v>0</v>
      </c>
      <c r="L112">
        <v>2</v>
      </c>
      <c r="M112">
        <v>1</v>
      </c>
      <c r="N112">
        <v>0</v>
      </c>
      <c r="O112">
        <v>7</v>
      </c>
      <c r="P112">
        <v>0</v>
      </c>
      <c r="Q112">
        <v>0</v>
      </c>
      <c r="R112">
        <v>0</v>
      </c>
      <c r="S112">
        <v>0</v>
      </c>
      <c r="T112">
        <v>0</v>
      </c>
      <c r="U112">
        <v>0</v>
      </c>
      <c r="V112">
        <v>0</v>
      </c>
      <c r="W112">
        <v>1</v>
      </c>
      <c r="X112">
        <v>0</v>
      </c>
      <c r="Y112">
        <v>0</v>
      </c>
      <c r="Z112">
        <v>1</v>
      </c>
    </row>
    <row r="113" spans="1:26">
      <c r="A113" t="s">
        <v>198</v>
      </c>
      <c r="B113">
        <v>92</v>
      </c>
      <c r="C113">
        <v>110</v>
      </c>
      <c r="D113" s="31">
        <v>0.54455445544554459</v>
      </c>
      <c r="G113">
        <v>8</v>
      </c>
      <c r="H113">
        <v>0</v>
      </c>
      <c r="I113">
        <v>0</v>
      </c>
      <c r="J113">
        <v>0</v>
      </c>
      <c r="K113">
        <v>0</v>
      </c>
      <c r="L113">
        <v>59</v>
      </c>
      <c r="M113">
        <v>25</v>
      </c>
      <c r="N113">
        <v>0</v>
      </c>
      <c r="O113">
        <v>110</v>
      </c>
      <c r="P113">
        <v>0</v>
      </c>
      <c r="Q113">
        <v>0</v>
      </c>
      <c r="R113">
        <v>0</v>
      </c>
      <c r="S113">
        <v>0</v>
      </c>
      <c r="T113">
        <v>0</v>
      </c>
      <c r="U113">
        <v>0</v>
      </c>
      <c r="V113">
        <v>59</v>
      </c>
      <c r="W113">
        <v>16</v>
      </c>
      <c r="X113">
        <v>0</v>
      </c>
      <c r="Y113">
        <v>69</v>
      </c>
      <c r="Z113">
        <v>35</v>
      </c>
    </row>
    <row r="114" spans="1:26">
      <c r="A114" t="s">
        <v>199</v>
      </c>
      <c r="D114" s="31" t="s">
        <v>491</v>
      </c>
      <c r="G114" t="s">
        <v>93</v>
      </c>
      <c r="H114" t="s">
        <v>93</v>
      </c>
      <c r="I114" t="s">
        <v>93</v>
      </c>
      <c r="J114" t="s">
        <v>93</v>
      </c>
      <c r="K114" t="s">
        <v>93</v>
      </c>
      <c r="L114" t="s">
        <v>93</v>
      </c>
      <c r="M114" t="s">
        <v>93</v>
      </c>
      <c r="N114" t="s">
        <v>93</v>
      </c>
      <c r="O114" t="s">
        <v>93</v>
      </c>
      <c r="P114" t="s">
        <v>93</v>
      </c>
      <c r="Q114" t="s">
        <v>93</v>
      </c>
      <c r="R114" t="s">
        <v>93</v>
      </c>
      <c r="S114" t="s">
        <v>93</v>
      </c>
      <c r="T114" t="s">
        <v>93</v>
      </c>
      <c r="U114" t="s">
        <v>93</v>
      </c>
      <c r="V114" t="s">
        <v>93</v>
      </c>
      <c r="W114" t="s">
        <v>93</v>
      </c>
      <c r="X114" t="s">
        <v>93</v>
      </c>
      <c r="Y114" t="s">
        <v>93</v>
      </c>
      <c r="Z114" t="s">
        <v>93</v>
      </c>
    </row>
    <row r="115" spans="1:26">
      <c r="A115" t="s">
        <v>200</v>
      </c>
      <c r="B115">
        <v>33</v>
      </c>
      <c r="C115">
        <v>6</v>
      </c>
      <c r="D115" s="31">
        <v>0.15384615384615385</v>
      </c>
      <c r="G115">
        <v>7</v>
      </c>
      <c r="H115">
        <v>1</v>
      </c>
      <c r="I115">
        <v>0</v>
      </c>
      <c r="J115">
        <v>0</v>
      </c>
      <c r="K115">
        <v>0</v>
      </c>
      <c r="L115">
        <v>10</v>
      </c>
      <c r="M115">
        <v>15</v>
      </c>
      <c r="N115">
        <v>4</v>
      </c>
      <c r="O115">
        <v>1</v>
      </c>
      <c r="P115">
        <v>1</v>
      </c>
      <c r="Q115">
        <v>0</v>
      </c>
      <c r="R115">
        <v>0</v>
      </c>
      <c r="S115">
        <v>0</v>
      </c>
      <c r="T115">
        <v>0</v>
      </c>
      <c r="U115">
        <v>0</v>
      </c>
      <c r="V115">
        <v>26</v>
      </c>
      <c r="W115">
        <v>15</v>
      </c>
      <c r="X115">
        <v>0</v>
      </c>
      <c r="Y115">
        <v>0</v>
      </c>
      <c r="Z115">
        <v>141</v>
      </c>
    </row>
    <row r="116" spans="1:26">
      <c r="A116" t="s">
        <v>201</v>
      </c>
      <c r="B116">
        <v>158</v>
      </c>
      <c r="C116">
        <v>155</v>
      </c>
      <c r="D116" s="31">
        <v>0.49520766773162939</v>
      </c>
      <c r="G116">
        <v>27</v>
      </c>
      <c r="H116">
        <v>2</v>
      </c>
      <c r="I116">
        <v>0</v>
      </c>
      <c r="J116">
        <v>0</v>
      </c>
      <c r="K116">
        <v>0</v>
      </c>
      <c r="L116">
        <v>54</v>
      </c>
      <c r="M116">
        <v>38</v>
      </c>
      <c r="N116">
        <v>0</v>
      </c>
      <c r="O116">
        <v>125</v>
      </c>
      <c r="P116">
        <v>0</v>
      </c>
      <c r="Q116">
        <v>16</v>
      </c>
      <c r="R116">
        <v>21</v>
      </c>
      <c r="S116">
        <v>0</v>
      </c>
      <c r="T116">
        <v>0</v>
      </c>
      <c r="U116">
        <v>28</v>
      </c>
      <c r="V116">
        <v>89</v>
      </c>
      <c r="W116">
        <v>137</v>
      </c>
      <c r="X116">
        <v>0</v>
      </c>
      <c r="Y116">
        <v>0</v>
      </c>
      <c r="Z116">
        <v>30</v>
      </c>
    </row>
    <row r="117" spans="1:26">
      <c r="A117" t="s">
        <v>202</v>
      </c>
      <c r="B117">
        <v>202</v>
      </c>
      <c r="C117">
        <v>33</v>
      </c>
      <c r="D117" s="31">
        <v>0.14042553191489363</v>
      </c>
      <c r="G117">
        <v>16</v>
      </c>
      <c r="H117">
        <v>0</v>
      </c>
      <c r="I117">
        <v>0</v>
      </c>
      <c r="J117">
        <v>0</v>
      </c>
      <c r="K117">
        <v>0</v>
      </c>
      <c r="L117">
        <v>69</v>
      </c>
      <c r="M117">
        <v>88</v>
      </c>
      <c r="N117">
        <v>0</v>
      </c>
      <c r="O117">
        <v>28</v>
      </c>
      <c r="P117">
        <v>0</v>
      </c>
      <c r="Q117">
        <v>22</v>
      </c>
      <c r="R117">
        <v>7</v>
      </c>
      <c r="S117">
        <v>0</v>
      </c>
      <c r="T117">
        <v>0</v>
      </c>
      <c r="U117">
        <v>1</v>
      </c>
      <c r="V117">
        <v>136</v>
      </c>
      <c r="W117">
        <v>59</v>
      </c>
      <c r="X117">
        <v>0</v>
      </c>
      <c r="Y117">
        <v>0</v>
      </c>
      <c r="Z117">
        <v>69</v>
      </c>
    </row>
    <row r="118" spans="1:26">
      <c r="A118" t="s">
        <v>203</v>
      </c>
      <c r="D118" s="31" t="s">
        <v>491</v>
      </c>
      <c r="G118" t="s">
        <v>93</v>
      </c>
      <c r="H118" t="s">
        <v>93</v>
      </c>
      <c r="I118" t="s">
        <v>93</v>
      </c>
      <c r="J118" t="s">
        <v>93</v>
      </c>
      <c r="K118" t="s">
        <v>93</v>
      </c>
      <c r="L118" t="s">
        <v>93</v>
      </c>
      <c r="M118" t="s">
        <v>93</v>
      </c>
      <c r="N118" t="s">
        <v>93</v>
      </c>
      <c r="O118" t="s">
        <v>93</v>
      </c>
      <c r="P118" t="s">
        <v>93</v>
      </c>
      <c r="Q118" t="s">
        <v>93</v>
      </c>
      <c r="R118" t="s">
        <v>93</v>
      </c>
      <c r="S118" t="s">
        <v>93</v>
      </c>
      <c r="T118" t="s">
        <v>93</v>
      </c>
      <c r="U118" t="s">
        <v>93</v>
      </c>
      <c r="V118" t="s">
        <v>93</v>
      </c>
      <c r="W118" t="s">
        <v>93</v>
      </c>
      <c r="X118" t="s">
        <v>93</v>
      </c>
      <c r="Y118" t="s">
        <v>93</v>
      </c>
      <c r="Z118" t="s">
        <v>93</v>
      </c>
    </row>
    <row r="119" spans="1:26">
      <c r="A119" t="s">
        <v>204</v>
      </c>
      <c r="B119">
        <v>179</v>
      </c>
      <c r="C119">
        <v>28</v>
      </c>
      <c r="D119" s="31">
        <v>0.13526570048309178</v>
      </c>
      <c r="G119">
        <v>0</v>
      </c>
      <c r="H119">
        <v>0</v>
      </c>
      <c r="I119">
        <v>0</v>
      </c>
      <c r="J119">
        <v>0</v>
      </c>
      <c r="K119">
        <v>0</v>
      </c>
      <c r="L119">
        <v>92</v>
      </c>
      <c r="M119">
        <v>56</v>
      </c>
      <c r="N119">
        <v>28</v>
      </c>
      <c r="O119">
        <v>0</v>
      </c>
      <c r="P119">
        <v>0</v>
      </c>
      <c r="Q119">
        <v>29</v>
      </c>
      <c r="R119">
        <v>2</v>
      </c>
      <c r="S119">
        <v>0</v>
      </c>
      <c r="T119">
        <v>0</v>
      </c>
      <c r="U119">
        <v>0</v>
      </c>
      <c r="V119">
        <v>81</v>
      </c>
      <c r="W119">
        <v>112</v>
      </c>
      <c r="X119">
        <v>5</v>
      </c>
      <c r="Y119">
        <v>0</v>
      </c>
      <c r="Z119">
        <v>0</v>
      </c>
    </row>
    <row r="120" spans="1:26">
      <c r="A120" t="s">
        <v>205</v>
      </c>
      <c r="B120">
        <v>237</v>
      </c>
      <c r="C120">
        <v>54</v>
      </c>
      <c r="D120" s="31">
        <v>0.18556701030927836</v>
      </c>
      <c r="G120">
        <v>11</v>
      </c>
      <c r="H120">
        <v>0</v>
      </c>
      <c r="I120">
        <v>0</v>
      </c>
      <c r="J120">
        <v>0</v>
      </c>
      <c r="K120">
        <v>0</v>
      </c>
      <c r="L120">
        <v>144</v>
      </c>
      <c r="M120">
        <v>82</v>
      </c>
      <c r="N120">
        <v>54</v>
      </c>
      <c r="O120">
        <v>0</v>
      </c>
      <c r="P120">
        <v>0</v>
      </c>
      <c r="Q120">
        <v>0</v>
      </c>
      <c r="R120">
        <v>0</v>
      </c>
      <c r="S120">
        <v>0</v>
      </c>
      <c r="T120">
        <v>0</v>
      </c>
      <c r="U120">
        <v>0</v>
      </c>
      <c r="V120">
        <v>184</v>
      </c>
      <c r="W120">
        <v>34</v>
      </c>
      <c r="X120">
        <v>0</v>
      </c>
      <c r="Y120">
        <v>0</v>
      </c>
      <c r="Z120">
        <v>117</v>
      </c>
    </row>
    <row r="121" spans="1:26">
      <c r="A121" t="s">
        <v>206</v>
      </c>
      <c r="D121" s="31" t="s">
        <v>491</v>
      </c>
      <c r="G121" t="s">
        <v>93</v>
      </c>
      <c r="H121" t="s">
        <v>93</v>
      </c>
      <c r="I121" t="s">
        <v>93</v>
      </c>
      <c r="J121" t="s">
        <v>93</v>
      </c>
      <c r="K121" t="s">
        <v>93</v>
      </c>
      <c r="L121" t="s">
        <v>93</v>
      </c>
      <c r="M121" t="s">
        <v>93</v>
      </c>
      <c r="N121" t="s">
        <v>93</v>
      </c>
      <c r="O121" t="s">
        <v>93</v>
      </c>
      <c r="P121" t="s">
        <v>93</v>
      </c>
      <c r="Q121" t="s">
        <v>93</v>
      </c>
      <c r="R121" t="s">
        <v>93</v>
      </c>
      <c r="S121" t="s">
        <v>93</v>
      </c>
      <c r="T121" t="s">
        <v>93</v>
      </c>
      <c r="U121" t="s">
        <v>93</v>
      </c>
      <c r="V121" t="s">
        <v>93</v>
      </c>
      <c r="W121" t="s">
        <v>93</v>
      </c>
      <c r="X121" t="s">
        <v>93</v>
      </c>
      <c r="Y121" t="s">
        <v>93</v>
      </c>
      <c r="Z121" t="s">
        <v>93</v>
      </c>
    </row>
    <row r="122" spans="1:26">
      <c r="A122" t="s">
        <v>207</v>
      </c>
      <c r="B122">
        <v>95</v>
      </c>
      <c r="C122">
        <v>58</v>
      </c>
      <c r="D122" s="31">
        <v>0.37908496732026142</v>
      </c>
      <c r="G122">
        <v>22</v>
      </c>
      <c r="H122">
        <v>4</v>
      </c>
      <c r="I122">
        <v>0</v>
      </c>
      <c r="J122">
        <v>0</v>
      </c>
      <c r="K122">
        <v>0</v>
      </c>
      <c r="L122">
        <v>33</v>
      </c>
      <c r="M122">
        <v>19</v>
      </c>
      <c r="N122">
        <v>0</v>
      </c>
      <c r="O122">
        <v>0</v>
      </c>
      <c r="P122">
        <v>0</v>
      </c>
      <c r="Q122">
        <v>4</v>
      </c>
      <c r="R122">
        <v>13</v>
      </c>
      <c r="S122">
        <v>0</v>
      </c>
      <c r="T122">
        <v>58</v>
      </c>
      <c r="U122">
        <v>0</v>
      </c>
      <c r="V122">
        <v>38</v>
      </c>
      <c r="W122">
        <v>7</v>
      </c>
      <c r="X122">
        <v>0</v>
      </c>
      <c r="Y122">
        <v>0</v>
      </c>
      <c r="Z122">
        <v>121</v>
      </c>
    </row>
    <row r="123" spans="1:26">
      <c r="A123" t="s">
        <v>208</v>
      </c>
      <c r="B123">
        <v>183</v>
      </c>
      <c r="C123">
        <v>115</v>
      </c>
      <c r="D123" s="31">
        <v>0.38590604026845637</v>
      </c>
      <c r="G123">
        <v>40</v>
      </c>
      <c r="H123">
        <v>2</v>
      </c>
      <c r="I123">
        <v>0</v>
      </c>
      <c r="J123">
        <v>0</v>
      </c>
      <c r="K123">
        <v>0</v>
      </c>
      <c r="L123">
        <v>58</v>
      </c>
      <c r="M123">
        <v>49</v>
      </c>
      <c r="N123">
        <v>0</v>
      </c>
      <c r="O123">
        <v>67</v>
      </c>
      <c r="P123">
        <v>0</v>
      </c>
      <c r="Q123">
        <v>25</v>
      </c>
      <c r="R123">
        <v>9</v>
      </c>
      <c r="S123">
        <v>0</v>
      </c>
      <c r="T123">
        <v>0</v>
      </c>
      <c r="U123">
        <v>47</v>
      </c>
      <c r="V123">
        <v>63</v>
      </c>
      <c r="W123">
        <v>21</v>
      </c>
      <c r="X123">
        <v>0</v>
      </c>
      <c r="Y123">
        <v>0</v>
      </c>
      <c r="Z123">
        <v>8</v>
      </c>
    </row>
    <row r="124" spans="1:26">
      <c r="A124" t="s">
        <v>209</v>
      </c>
      <c r="B124">
        <v>90</v>
      </c>
      <c r="C124">
        <v>29</v>
      </c>
      <c r="D124" s="31">
        <v>0.24369747899159663</v>
      </c>
      <c r="G124">
        <v>5</v>
      </c>
      <c r="H124">
        <v>1</v>
      </c>
      <c r="I124">
        <v>0</v>
      </c>
      <c r="J124">
        <v>0</v>
      </c>
      <c r="K124">
        <v>0</v>
      </c>
      <c r="L124">
        <v>44</v>
      </c>
      <c r="M124">
        <v>21</v>
      </c>
      <c r="N124">
        <v>0</v>
      </c>
      <c r="O124">
        <v>9</v>
      </c>
      <c r="P124">
        <v>1</v>
      </c>
      <c r="Q124">
        <v>11</v>
      </c>
      <c r="R124">
        <v>8</v>
      </c>
      <c r="S124">
        <v>0</v>
      </c>
      <c r="T124">
        <v>2</v>
      </c>
      <c r="U124">
        <v>16</v>
      </c>
      <c r="V124">
        <v>47</v>
      </c>
      <c r="W124">
        <v>52</v>
      </c>
      <c r="X124">
        <v>0</v>
      </c>
      <c r="Y124">
        <v>19</v>
      </c>
      <c r="Z124">
        <v>33</v>
      </c>
    </row>
    <row r="125" spans="1:26">
      <c r="A125" t="s">
        <v>210</v>
      </c>
      <c r="B125">
        <v>88</v>
      </c>
      <c r="C125">
        <v>87</v>
      </c>
      <c r="D125" s="31">
        <v>0.49714285714285716</v>
      </c>
      <c r="G125">
        <v>0</v>
      </c>
      <c r="H125">
        <v>0</v>
      </c>
      <c r="I125">
        <v>0</v>
      </c>
      <c r="J125">
        <v>0</v>
      </c>
      <c r="K125">
        <v>0</v>
      </c>
      <c r="L125">
        <v>24</v>
      </c>
      <c r="M125">
        <v>64</v>
      </c>
      <c r="N125">
        <v>0</v>
      </c>
      <c r="O125">
        <v>87</v>
      </c>
      <c r="P125">
        <v>0</v>
      </c>
      <c r="Q125">
        <v>0</v>
      </c>
      <c r="R125">
        <v>0</v>
      </c>
      <c r="S125">
        <v>0</v>
      </c>
      <c r="T125">
        <v>0</v>
      </c>
      <c r="U125">
        <v>0</v>
      </c>
      <c r="V125">
        <v>57</v>
      </c>
      <c r="W125">
        <v>12</v>
      </c>
      <c r="X125">
        <v>0</v>
      </c>
      <c r="Y125">
        <v>30</v>
      </c>
      <c r="Z125">
        <v>13</v>
      </c>
    </row>
    <row r="126" spans="1:26">
      <c r="A126" t="s">
        <v>211</v>
      </c>
      <c r="B126">
        <v>244</v>
      </c>
      <c r="C126">
        <v>164</v>
      </c>
      <c r="D126" s="31">
        <v>0.40196078431372551</v>
      </c>
      <c r="G126">
        <v>34</v>
      </c>
      <c r="H126">
        <v>18</v>
      </c>
      <c r="I126">
        <v>0</v>
      </c>
      <c r="J126">
        <v>0</v>
      </c>
      <c r="K126">
        <v>0</v>
      </c>
      <c r="L126">
        <v>70</v>
      </c>
      <c r="M126">
        <v>75</v>
      </c>
      <c r="N126">
        <v>0</v>
      </c>
      <c r="O126">
        <v>156</v>
      </c>
      <c r="P126">
        <v>0</v>
      </c>
      <c r="Q126">
        <v>35</v>
      </c>
      <c r="R126">
        <v>12</v>
      </c>
      <c r="S126">
        <v>0</v>
      </c>
      <c r="T126">
        <v>2</v>
      </c>
      <c r="U126">
        <v>6</v>
      </c>
      <c r="V126">
        <v>43</v>
      </c>
      <c r="W126">
        <v>20</v>
      </c>
      <c r="X126">
        <v>0</v>
      </c>
      <c r="Y126">
        <v>75</v>
      </c>
      <c r="Z126">
        <v>41</v>
      </c>
    </row>
    <row r="127" spans="1:26">
      <c r="A127" t="s">
        <v>212</v>
      </c>
      <c r="D127" s="31" t="s">
        <v>491</v>
      </c>
      <c r="G127" t="s">
        <v>93</v>
      </c>
      <c r="H127" t="s">
        <v>93</v>
      </c>
      <c r="I127" t="s">
        <v>93</v>
      </c>
      <c r="J127" t="s">
        <v>93</v>
      </c>
      <c r="K127" t="s">
        <v>93</v>
      </c>
      <c r="L127" t="s">
        <v>93</v>
      </c>
      <c r="M127" t="s">
        <v>93</v>
      </c>
      <c r="N127" t="s">
        <v>93</v>
      </c>
      <c r="O127" t="s">
        <v>93</v>
      </c>
      <c r="P127" t="s">
        <v>93</v>
      </c>
      <c r="Q127" t="s">
        <v>93</v>
      </c>
      <c r="R127" t="s">
        <v>93</v>
      </c>
      <c r="S127" t="s">
        <v>93</v>
      </c>
      <c r="T127" t="s">
        <v>93</v>
      </c>
      <c r="U127" t="s">
        <v>93</v>
      </c>
      <c r="V127" t="s">
        <v>93</v>
      </c>
      <c r="W127" t="s">
        <v>93</v>
      </c>
      <c r="X127" t="s">
        <v>93</v>
      </c>
      <c r="Y127" t="s">
        <v>93</v>
      </c>
      <c r="Z127" t="s">
        <v>93</v>
      </c>
    </row>
    <row r="128" spans="1:26">
      <c r="A128" t="s">
        <v>213</v>
      </c>
      <c r="B128">
        <v>254</v>
      </c>
      <c r="C128">
        <v>100</v>
      </c>
      <c r="D128" s="31">
        <v>0.2824858757062147</v>
      </c>
      <c r="G128">
        <v>44</v>
      </c>
      <c r="H128">
        <v>3</v>
      </c>
      <c r="I128">
        <v>0</v>
      </c>
      <c r="J128">
        <v>0</v>
      </c>
      <c r="K128">
        <v>0</v>
      </c>
      <c r="L128">
        <v>107</v>
      </c>
      <c r="M128">
        <v>68</v>
      </c>
      <c r="N128">
        <v>0</v>
      </c>
      <c r="O128">
        <v>0</v>
      </c>
      <c r="P128">
        <v>24</v>
      </c>
      <c r="Q128">
        <v>22</v>
      </c>
      <c r="R128">
        <v>10</v>
      </c>
      <c r="S128">
        <v>0</v>
      </c>
      <c r="T128">
        <v>0</v>
      </c>
      <c r="U128">
        <v>8</v>
      </c>
      <c r="V128">
        <v>194</v>
      </c>
      <c r="W128">
        <v>115</v>
      </c>
      <c r="X128">
        <v>0</v>
      </c>
      <c r="Y128">
        <v>0</v>
      </c>
      <c r="Z128">
        <v>293</v>
      </c>
    </row>
    <row r="129" spans="1:26">
      <c r="A129" t="s">
        <v>214</v>
      </c>
      <c r="B129">
        <v>32</v>
      </c>
      <c r="C129">
        <v>4</v>
      </c>
      <c r="D129" s="31">
        <v>0.1111111111111111</v>
      </c>
      <c r="G129">
        <v>8</v>
      </c>
      <c r="H129">
        <v>3</v>
      </c>
      <c r="I129">
        <v>0</v>
      </c>
      <c r="J129">
        <v>0</v>
      </c>
      <c r="K129">
        <v>0</v>
      </c>
      <c r="L129">
        <v>11</v>
      </c>
      <c r="M129">
        <v>10</v>
      </c>
      <c r="N129">
        <v>0</v>
      </c>
      <c r="O129">
        <v>0</v>
      </c>
      <c r="P129">
        <v>4</v>
      </c>
      <c r="Q129">
        <v>0</v>
      </c>
      <c r="R129">
        <v>0</v>
      </c>
      <c r="S129">
        <v>0</v>
      </c>
      <c r="T129">
        <v>0</v>
      </c>
      <c r="U129">
        <v>0</v>
      </c>
      <c r="V129">
        <v>0</v>
      </c>
      <c r="W129">
        <v>0</v>
      </c>
      <c r="X129">
        <v>0</v>
      </c>
      <c r="Y129">
        <v>0</v>
      </c>
      <c r="Z129">
        <v>0</v>
      </c>
    </row>
    <row r="130" spans="1:26">
      <c r="A130" t="s">
        <v>215</v>
      </c>
      <c r="B130">
        <v>106</v>
      </c>
      <c r="C130">
        <v>17</v>
      </c>
      <c r="D130" s="31">
        <v>0.13821138211382114</v>
      </c>
      <c r="G130">
        <v>16</v>
      </c>
      <c r="H130">
        <v>1</v>
      </c>
      <c r="I130">
        <v>0</v>
      </c>
      <c r="J130">
        <v>0</v>
      </c>
      <c r="K130">
        <v>0</v>
      </c>
      <c r="L130">
        <v>43</v>
      </c>
      <c r="M130">
        <v>14</v>
      </c>
      <c r="N130">
        <v>10</v>
      </c>
      <c r="O130">
        <v>0</v>
      </c>
      <c r="P130">
        <v>1</v>
      </c>
      <c r="Q130">
        <v>28</v>
      </c>
      <c r="R130">
        <v>4</v>
      </c>
      <c r="S130">
        <v>2</v>
      </c>
      <c r="T130">
        <v>0</v>
      </c>
      <c r="U130">
        <v>0</v>
      </c>
      <c r="V130">
        <v>67</v>
      </c>
      <c r="W130">
        <v>9</v>
      </c>
      <c r="X130">
        <v>2</v>
      </c>
      <c r="Y130">
        <v>0</v>
      </c>
      <c r="Z130">
        <v>16</v>
      </c>
    </row>
    <row r="131" spans="1:26">
      <c r="A131" t="s">
        <v>216</v>
      </c>
      <c r="B131">
        <v>127</v>
      </c>
      <c r="C131">
        <v>26</v>
      </c>
      <c r="D131" s="31">
        <v>0.16993464052287582</v>
      </c>
      <c r="G131">
        <v>2</v>
      </c>
      <c r="H131">
        <v>0</v>
      </c>
      <c r="I131">
        <v>0</v>
      </c>
      <c r="J131">
        <v>0</v>
      </c>
      <c r="K131">
        <v>0</v>
      </c>
      <c r="L131">
        <v>60</v>
      </c>
      <c r="M131">
        <v>35</v>
      </c>
      <c r="N131">
        <v>0</v>
      </c>
      <c r="O131">
        <v>0</v>
      </c>
      <c r="P131">
        <v>24</v>
      </c>
      <c r="Q131">
        <v>21</v>
      </c>
      <c r="R131">
        <v>9</v>
      </c>
      <c r="S131">
        <v>0</v>
      </c>
      <c r="T131">
        <v>0</v>
      </c>
      <c r="U131">
        <v>2</v>
      </c>
      <c r="V131">
        <v>74</v>
      </c>
      <c r="W131">
        <v>52</v>
      </c>
      <c r="X131">
        <v>0</v>
      </c>
      <c r="Y131">
        <v>0</v>
      </c>
      <c r="Z131">
        <v>32</v>
      </c>
    </row>
    <row r="132" spans="1:26">
      <c r="A132" t="s">
        <v>217</v>
      </c>
      <c r="B132">
        <v>251</v>
      </c>
      <c r="C132">
        <v>90</v>
      </c>
      <c r="D132" s="31">
        <v>0.26392961876832843</v>
      </c>
      <c r="G132">
        <v>30</v>
      </c>
      <c r="H132">
        <v>1</v>
      </c>
      <c r="I132">
        <v>0</v>
      </c>
      <c r="J132">
        <v>0</v>
      </c>
      <c r="K132">
        <v>0</v>
      </c>
      <c r="L132">
        <v>121</v>
      </c>
      <c r="M132">
        <v>83</v>
      </c>
      <c r="N132">
        <v>0</v>
      </c>
      <c r="O132">
        <v>46</v>
      </c>
      <c r="P132">
        <v>0</v>
      </c>
      <c r="Q132">
        <v>14</v>
      </c>
      <c r="R132">
        <v>2</v>
      </c>
      <c r="S132">
        <v>12</v>
      </c>
      <c r="T132">
        <v>0</v>
      </c>
      <c r="U132">
        <v>3</v>
      </c>
      <c r="V132">
        <v>148</v>
      </c>
      <c r="W132">
        <v>20</v>
      </c>
      <c r="X132">
        <v>37</v>
      </c>
      <c r="Y132">
        <v>0</v>
      </c>
      <c r="Z132">
        <v>43</v>
      </c>
    </row>
    <row r="133" spans="1:26">
      <c r="A133" t="s">
        <v>218</v>
      </c>
      <c r="B133">
        <v>144</v>
      </c>
      <c r="C133">
        <v>75</v>
      </c>
      <c r="D133" s="31">
        <v>0.34246575342465752</v>
      </c>
      <c r="G133">
        <v>22</v>
      </c>
      <c r="H133">
        <v>7</v>
      </c>
      <c r="I133">
        <v>0</v>
      </c>
      <c r="J133">
        <v>0</v>
      </c>
      <c r="K133">
        <v>0</v>
      </c>
      <c r="L133">
        <v>30</v>
      </c>
      <c r="M133">
        <v>48</v>
      </c>
      <c r="N133">
        <v>0</v>
      </c>
      <c r="O133">
        <v>54</v>
      </c>
      <c r="P133">
        <v>0</v>
      </c>
      <c r="Q133">
        <v>7</v>
      </c>
      <c r="R133">
        <v>30</v>
      </c>
      <c r="S133">
        <v>0</v>
      </c>
      <c r="T133">
        <v>18</v>
      </c>
      <c r="U133">
        <v>3</v>
      </c>
      <c r="V133">
        <v>75</v>
      </c>
      <c r="W133">
        <v>68</v>
      </c>
      <c r="X133">
        <v>0</v>
      </c>
      <c r="Y133">
        <v>47</v>
      </c>
      <c r="Z133">
        <v>53</v>
      </c>
    </row>
    <row r="134" spans="1:26">
      <c r="A134" t="s">
        <v>219</v>
      </c>
      <c r="B134">
        <v>586</v>
      </c>
      <c r="C134">
        <v>96</v>
      </c>
      <c r="D134" s="31">
        <v>0.14076246334310852</v>
      </c>
      <c r="G134">
        <v>0</v>
      </c>
      <c r="H134">
        <v>0</v>
      </c>
      <c r="I134">
        <v>0</v>
      </c>
      <c r="J134">
        <v>0</v>
      </c>
      <c r="K134">
        <v>0</v>
      </c>
      <c r="L134">
        <v>374</v>
      </c>
      <c r="M134">
        <v>212</v>
      </c>
      <c r="N134">
        <v>0</v>
      </c>
      <c r="O134">
        <v>49</v>
      </c>
      <c r="P134">
        <v>22</v>
      </c>
      <c r="Q134">
        <v>0</v>
      </c>
      <c r="R134">
        <v>0</v>
      </c>
      <c r="S134">
        <v>0</v>
      </c>
      <c r="T134">
        <v>0</v>
      </c>
      <c r="U134">
        <v>0</v>
      </c>
      <c r="V134">
        <v>387</v>
      </c>
      <c r="W134">
        <v>127</v>
      </c>
      <c r="X134">
        <v>0</v>
      </c>
      <c r="Y134">
        <v>7</v>
      </c>
      <c r="Z134">
        <v>210</v>
      </c>
    </row>
    <row r="135" spans="1:26">
      <c r="A135" t="s">
        <v>220</v>
      </c>
      <c r="B135">
        <v>150</v>
      </c>
      <c r="C135">
        <v>95</v>
      </c>
      <c r="D135" s="31">
        <v>0.38775510204081631</v>
      </c>
      <c r="G135">
        <v>14</v>
      </c>
      <c r="H135">
        <v>2</v>
      </c>
      <c r="I135">
        <v>0</v>
      </c>
      <c r="J135">
        <v>0</v>
      </c>
      <c r="K135">
        <v>0</v>
      </c>
      <c r="L135">
        <v>66</v>
      </c>
      <c r="M135">
        <v>23</v>
      </c>
      <c r="N135">
        <v>0</v>
      </c>
      <c r="O135">
        <v>49</v>
      </c>
      <c r="P135">
        <v>0</v>
      </c>
      <c r="Q135">
        <v>39</v>
      </c>
      <c r="R135">
        <v>6</v>
      </c>
      <c r="S135">
        <v>0</v>
      </c>
      <c r="T135">
        <v>0</v>
      </c>
      <c r="U135">
        <v>46</v>
      </c>
      <c r="V135">
        <v>73</v>
      </c>
      <c r="W135">
        <v>20</v>
      </c>
      <c r="X135">
        <v>0</v>
      </c>
      <c r="Y135">
        <v>0</v>
      </c>
      <c r="Z135">
        <v>26</v>
      </c>
    </row>
    <row r="136" spans="1:26">
      <c r="A136" t="s">
        <v>221</v>
      </c>
      <c r="B136">
        <v>409</v>
      </c>
      <c r="C136">
        <v>192</v>
      </c>
      <c r="D136" s="31">
        <v>0.3194675540765391</v>
      </c>
      <c r="G136">
        <v>85</v>
      </c>
      <c r="H136">
        <v>57</v>
      </c>
      <c r="I136">
        <v>0</v>
      </c>
      <c r="J136">
        <v>0</v>
      </c>
      <c r="K136">
        <v>0</v>
      </c>
      <c r="L136">
        <v>55</v>
      </c>
      <c r="M136">
        <v>137</v>
      </c>
      <c r="N136">
        <v>0</v>
      </c>
      <c r="O136">
        <v>166</v>
      </c>
      <c r="P136">
        <v>0</v>
      </c>
      <c r="Q136">
        <v>56</v>
      </c>
      <c r="R136">
        <v>19</v>
      </c>
      <c r="S136">
        <v>0</v>
      </c>
      <c r="T136">
        <v>0</v>
      </c>
      <c r="U136">
        <v>26</v>
      </c>
      <c r="V136">
        <v>242</v>
      </c>
      <c r="W136">
        <v>210</v>
      </c>
      <c r="X136">
        <v>0</v>
      </c>
      <c r="Y136">
        <v>0</v>
      </c>
      <c r="Z136">
        <v>241</v>
      </c>
    </row>
    <row r="137" spans="1:26">
      <c r="A137" t="s">
        <v>222</v>
      </c>
      <c r="B137">
        <v>298</v>
      </c>
      <c r="C137">
        <v>9</v>
      </c>
      <c r="D137" s="31">
        <v>2.9315960912052116E-2</v>
      </c>
      <c r="G137">
        <v>21</v>
      </c>
      <c r="H137">
        <v>7</v>
      </c>
      <c r="I137">
        <v>0</v>
      </c>
      <c r="J137">
        <v>0</v>
      </c>
      <c r="K137">
        <v>0</v>
      </c>
      <c r="L137">
        <v>122</v>
      </c>
      <c r="M137">
        <v>94</v>
      </c>
      <c r="N137">
        <v>0</v>
      </c>
      <c r="O137">
        <v>0</v>
      </c>
      <c r="P137">
        <v>0</v>
      </c>
      <c r="Q137">
        <v>48</v>
      </c>
      <c r="R137">
        <v>6</v>
      </c>
      <c r="S137">
        <v>0</v>
      </c>
      <c r="T137">
        <v>0</v>
      </c>
      <c r="U137">
        <v>9</v>
      </c>
      <c r="V137">
        <v>182</v>
      </c>
      <c r="W137">
        <v>50</v>
      </c>
      <c r="X137">
        <v>0</v>
      </c>
      <c r="Y137">
        <v>0</v>
      </c>
      <c r="Z137">
        <v>43</v>
      </c>
    </row>
    <row r="138" spans="1:26">
      <c r="A138" t="s">
        <v>223</v>
      </c>
      <c r="B138">
        <v>382</v>
      </c>
      <c r="C138">
        <v>35</v>
      </c>
      <c r="D138" s="31">
        <v>8.3932853717026384E-2</v>
      </c>
      <c r="G138">
        <v>18</v>
      </c>
      <c r="H138">
        <v>0</v>
      </c>
      <c r="I138">
        <v>0</v>
      </c>
      <c r="J138">
        <v>0</v>
      </c>
      <c r="K138">
        <v>0</v>
      </c>
      <c r="L138">
        <v>167</v>
      </c>
      <c r="M138">
        <v>127</v>
      </c>
      <c r="N138">
        <v>0</v>
      </c>
      <c r="O138">
        <v>19</v>
      </c>
      <c r="P138">
        <v>1</v>
      </c>
      <c r="Q138">
        <v>42</v>
      </c>
      <c r="R138">
        <v>28</v>
      </c>
      <c r="S138">
        <v>0</v>
      </c>
      <c r="T138">
        <v>0</v>
      </c>
      <c r="U138">
        <v>0</v>
      </c>
      <c r="V138">
        <v>110</v>
      </c>
      <c r="W138">
        <v>89</v>
      </c>
      <c r="X138">
        <v>0</v>
      </c>
      <c r="Y138">
        <v>0</v>
      </c>
      <c r="Z138">
        <v>47</v>
      </c>
    </row>
    <row r="139" spans="1:26">
      <c r="A139" t="s">
        <v>227</v>
      </c>
      <c r="B139">
        <v>207</v>
      </c>
      <c r="C139">
        <v>56</v>
      </c>
      <c r="D139" s="31">
        <v>0.21292775665399238</v>
      </c>
      <c r="G139">
        <v>28</v>
      </c>
      <c r="H139">
        <v>1</v>
      </c>
      <c r="I139">
        <v>0</v>
      </c>
      <c r="J139">
        <v>0</v>
      </c>
      <c r="K139">
        <v>0</v>
      </c>
      <c r="L139">
        <v>84</v>
      </c>
      <c r="M139">
        <v>47</v>
      </c>
      <c r="N139">
        <v>0</v>
      </c>
      <c r="O139">
        <v>56</v>
      </c>
      <c r="P139">
        <v>0</v>
      </c>
      <c r="Q139">
        <v>30</v>
      </c>
      <c r="R139">
        <v>17</v>
      </c>
      <c r="S139">
        <v>0</v>
      </c>
      <c r="T139">
        <v>0</v>
      </c>
      <c r="U139">
        <v>0</v>
      </c>
      <c r="V139">
        <v>142</v>
      </c>
      <c r="W139">
        <v>77</v>
      </c>
      <c r="X139">
        <v>0</v>
      </c>
      <c r="Y139">
        <v>0</v>
      </c>
      <c r="Z139">
        <v>57</v>
      </c>
    </row>
    <row r="140" spans="1:26">
      <c r="A140" t="s">
        <v>228</v>
      </c>
      <c r="B140">
        <v>128</v>
      </c>
      <c r="C140">
        <v>146</v>
      </c>
      <c r="D140" s="31">
        <v>0.53284671532846717</v>
      </c>
      <c r="G140">
        <v>0</v>
      </c>
      <c r="H140">
        <v>0</v>
      </c>
      <c r="I140">
        <v>0</v>
      </c>
      <c r="J140">
        <v>0</v>
      </c>
      <c r="K140">
        <v>0</v>
      </c>
      <c r="L140">
        <v>60</v>
      </c>
      <c r="M140">
        <v>28</v>
      </c>
      <c r="N140">
        <v>0</v>
      </c>
      <c r="O140">
        <v>71</v>
      </c>
      <c r="P140">
        <v>0</v>
      </c>
      <c r="Q140">
        <v>26</v>
      </c>
      <c r="R140">
        <v>14</v>
      </c>
      <c r="S140">
        <v>0</v>
      </c>
      <c r="T140">
        <v>68</v>
      </c>
      <c r="U140">
        <v>7</v>
      </c>
      <c r="V140">
        <v>45</v>
      </c>
      <c r="W140">
        <v>71</v>
      </c>
      <c r="X140">
        <v>0</v>
      </c>
      <c r="Y140">
        <v>21</v>
      </c>
      <c r="Z140">
        <v>4</v>
      </c>
    </row>
    <row r="141" spans="1:26">
      <c r="A141" t="s">
        <v>229</v>
      </c>
      <c r="B141">
        <v>82</v>
      </c>
      <c r="C141">
        <v>57</v>
      </c>
      <c r="D141" s="31">
        <v>0.41007194244604317</v>
      </c>
      <c r="G141">
        <v>4</v>
      </c>
      <c r="H141">
        <v>4</v>
      </c>
      <c r="I141">
        <v>0</v>
      </c>
      <c r="J141">
        <v>0</v>
      </c>
      <c r="K141">
        <v>0</v>
      </c>
      <c r="L141">
        <v>40</v>
      </c>
      <c r="M141">
        <v>28</v>
      </c>
      <c r="N141">
        <v>0</v>
      </c>
      <c r="O141">
        <v>56</v>
      </c>
      <c r="P141">
        <v>1</v>
      </c>
      <c r="Q141">
        <v>5</v>
      </c>
      <c r="R141">
        <v>1</v>
      </c>
      <c r="S141">
        <v>0</v>
      </c>
      <c r="T141">
        <v>0</v>
      </c>
      <c r="U141">
        <v>0</v>
      </c>
      <c r="V141">
        <v>43</v>
      </c>
      <c r="W141">
        <v>12</v>
      </c>
      <c r="X141">
        <v>0</v>
      </c>
      <c r="Y141">
        <v>15</v>
      </c>
      <c r="Z141">
        <v>31</v>
      </c>
    </row>
    <row r="142" spans="1:26">
      <c r="A142" t="s">
        <v>230</v>
      </c>
      <c r="B142">
        <v>91</v>
      </c>
      <c r="C142">
        <v>13</v>
      </c>
      <c r="D142" s="31">
        <v>0.125</v>
      </c>
      <c r="G142">
        <v>2</v>
      </c>
      <c r="H142">
        <v>0</v>
      </c>
      <c r="I142">
        <v>0</v>
      </c>
      <c r="J142">
        <v>0</v>
      </c>
      <c r="K142">
        <v>0</v>
      </c>
      <c r="L142">
        <v>78</v>
      </c>
      <c r="M142">
        <v>10</v>
      </c>
      <c r="N142">
        <v>0</v>
      </c>
      <c r="O142">
        <v>9</v>
      </c>
      <c r="P142">
        <v>0</v>
      </c>
      <c r="Q142">
        <v>1</v>
      </c>
      <c r="R142">
        <v>0</v>
      </c>
      <c r="S142">
        <v>0</v>
      </c>
      <c r="T142">
        <v>4</v>
      </c>
      <c r="U142">
        <v>0</v>
      </c>
      <c r="V142">
        <v>30</v>
      </c>
      <c r="W142">
        <v>4</v>
      </c>
      <c r="X142">
        <v>0</v>
      </c>
      <c r="Y142">
        <v>0</v>
      </c>
      <c r="Z142">
        <v>0</v>
      </c>
    </row>
    <row r="143" spans="1:26">
      <c r="A143" t="s">
        <v>231</v>
      </c>
      <c r="B143">
        <v>1522</v>
      </c>
      <c r="C143">
        <v>581</v>
      </c>
      <c r="D143" s="31">
        <v>0.27627199239182121</v>
      </c>
      <c r="G143">
        <v>215</v>
      </c>
      <c r="H143">
        <v>20</v>
      </c>
      <c r="I143">
        <v>0</v>
      </c>
      <c r="J143">
        <v>0</v>
      </c>
      <c r="K143">
        <v>0</v>
      </c>
      <c r="L143">
        <v>364</v>
      </c>
      <c r="M143">
        <v>584</v>
      </c>
      <c r="N143">
        <v>0</v>
      </c>
      <c r="O143">
        <v>537</v>
      </c>
      <c r="P143">
        <v>0</v>
      </c>
      <c r="Q143">
        <v>291</v>
      </c>
      <c r="R143">
        <v>48</v>
      </c>
      <c r="S143">
        <v>0</v>
      </c>
      <c r="T143">
        <v>44</v>
      </c>
      <c r="U143">
        <v>0</v>
      </c>
      <c r="V143">
        <v>357</v>
      </c>
      <c r="W143">
        <v>174</v>
      </c>
      <c r="X143">
        <v>0</v>
      </c>
      <c r="Y143">
        <v>8</v>
      </c>
      <c r="Z143">
        <v>0</v>
      </c>
    </row>
    <row r="144" spans="1:26">
      <c r="A144" t="s">
        <v>232</v>
      </c>
      <c r="B144">
        <v>711</v>
      </c>
      <c r="C144">
        <v>319</v>
      </c>
      <c r="D144" s="31">
        <v>0.30970873786407765</v>
      </c>
      <c r="G144">
        <v>96</v>
      </c>
      <c r="H144">
        <v>5</v>
      </c>
      <c r="I144">
        <v>0</v>
      </c>
      <c r="J144">
        <v>1</v>
      </c>
      <c r="K144">
        <v>0</v>
      </c>
      <c r="L144">
        <v>433</v>
      </c>
      <c r="M144">
        <v>169</v>
      </c>
      <c r="N144">
        <v>0</v>
      </c>
      <c r="O144">
        <v>77</v>
      </c>
      <c r="P144">
        <v>235</v>
      </c>
      <c r="Q144">
        <v>8</v>
      </c>
      <c r="R144">
        <v>0</v>
      </c>
      <c r="S144">
        <v>0</v>
      </c>
      <c r="T144">
        <v>6</v>
      </c>
      <c r="U144">
        <v>0</v>
      </c>
      <c r="V144">
        <v>689</v>
      </c>
      <c r="W144">
        <v>239</v>
      </c>
      <c r="X144">
        <v>0</v>
      </c>
      <c r="Y144">
        <v>41</v>
      </c>
      <c r="Z144">
        <v>127</v>
      </c>
    </row>
    <row r="145" spans="1:26">
      <c r="A145" t="s">
        <v>233</v>
      </c>
      <c r="B145">
        <v>1</v>
      </c>
      <c r="C145">
        <v>28</v>
      </c>
      <c r="D145" s="31">
        <v>0.96551724137931039</v>
      </c>
      <c r="G145">
        <v>0</v>
      </c>
      <c r="H145">
        <v>0</v>
      </c>
      <c r="I145">
        <v>0</v>
      </c>
      <c r="J145">
        <v>0</v>
      </c>
      <c r="K145">
        <v>0</v>
      </c>
      <c r="L145">
        <v>1</v>
      </c>
      <c r="M145">
        <v>0</v>
      </c>
      <c r="N145">
        <v>0</v>
      </c>
      <c r="O145">
        <v>0</v>
      </c>
      <c r="P145">
        <v>0</v>
      </c>
      <c r="Q145">
        <v>0</v>
      </c>
      <c r="R145">
        <v>0</v>
      </c>
      <c r="S145">
        <v>0</v>
      </c>
      <c r="T145">
        <v>28</v>
      </c>
      <c r="U145">
        <v>0</v>
      </c>
      <c r="V145">
        <v>41</v>
      </c>
      <c r="W145">
        <v>1</v>
      </c>
      <c r="X145">
        <v>0</v>
      </c>
      <c r="Y145">
        <v>1</v>
      </c>
      <c r="Z145">
        <v>0</v>
      </c>
    </row>
    <row r="146" spans="1:26">
      <c r="A146" t="s">
        <v>234</v>
      </c>
      <c r="B146">
        <v>6</v>
      </c>
      <c r="C146">
        <v>166</v>
      </c>
      <c r="D146" s="31">
        <v>0.96511627906976749</v>
      </c>
      <c r="G146">
        <v>6</v>
      </c>
      <c r="H146">
        <v>0</v>
      </c>
      <c r="I146">
        <v>0</v>
      </c>
      <c r="J146">
        <v>0</v>
      </c>
      <c r="K146">
        <v>0</v>
      </c>
      <c r="L146">
        <v>0</v>
      </c>
      <c r="M146">
        <v>0</v>
      </c>
      <c r="N146">
        <v>0</v>
      </c>
      <c r="O146">
        <v>156</v>
      </c>
      <c r="P146">
        <v>0</v>
      </c>
      <c r="Q146">
        <v>0</v>
      </c>
      <c r="R146">
        <v>0</v>
      </c>
      <c r="S146">
        <v>0</v>
      </c>
      <c r="T146">
        <v>10</v>
      </c>
      <c r="U146">
        <v>0</v>
      </c>
      <c r="V146">
        <v>14</v>
      </c>
      <c r="W146">
        <v>9</v>
      </c>
      <c r="X146">
        <v>0</v>
      </c>
      <c r="Y146">
        <v>0</v>
      </c>
      <c r="Z146">
        <v>4</v>
      </c>
    </row>
    <row r="147" spans="1:26">
      <c r="A147" t="s">
        <v>235</v>
      </c>
      <c r="B147">
        <v>147</v>
      </c>
      <c r="C147">
        <v>77</v>
      </c>
      <c r="D147" s="31">
        <v>0.34375</v>
      </c>
      <c r="G147">
        <v>8</v>
      </c>
      <c r="L147">
        <v>42</v>
      </c>
      <c r="M147">
        <v>59</v>
      </c>
      <c r="O147">
        <v>76</v>
      </c>
      <c r="Q147">
        <v>6</v>
      </c>
      <c r="R147">
        <v>32</v>
      </c>
      <c r="V147">
        <v>41</v>
      </c>
      <c r="W147">
        <v>97</v>
      </c>
    </row>
    <row r="148" spans="1:26">
      <c r="A148" t="s">
        <v>236</v>
      </c>
      <c r="B148">
        <v>379</v>
      </c>
      <c r="C148">
        <v>270</v>
      </c>
      <c r="D148" s="31">
        <v>0.41602465331278893</v>
      </c>
      <c r="G148">
        <v>101</v>
      </c>
      <c r="H148">
        <v>26</v>
      </c>
      <c r="I148">
        <v>0</v>
      </c>
      <c r="J148">
        <v>0</v>
      </c>
      <c r="K148">
        <v>0</v>
      </c>
      <c r="L148">
        <v>121</v>
      </c>
      <c r="M148">
        <v>52</v>
      </c>
      <c r="N148">
        <v>0</v>
      </c>
      <c r="O148">
        <v>119</v>
      </c>
      <c r="P148">
        <v>0</v>
      </c>
      <c r="Q148">
        <v>70</v>
      </c>
      <c r="R148">
        <v>9</v>
      </c>
      <c r="S148">
        <v>0</v>
      </c>
      <c r="T148">
        <v>88</v>
      </c>
      <c r="U148">
        <v>56</v>
      </c>
      <c r="V148">
        <v>170</v>
      </c>
      <c r="W148">
        <v>24</v>
      </c>
      <c r="X148">
        <v>0</v>
      </c>
      <c r="Y148">
        <v>115</v>
      </c>
      <c r="Z148">
        <v>62</v>
      </c>
    </row>
    <row r="149" spans="1:26">
      <c r="A149" t="s">
        <v>237</v>
      </c>
      <c r="B149">
        <v>307</v>
      </c>
      <c r="C149">
        <v>53</v>
      </c>
      <c r="D149" s="31">
        <v>0.14722222222222223</v>
      </c>
      <c r="G149">
        <v>24</v>
      </c>
      <c r="H149">
        <v>0</v>
      </c>
      <c r="I149">
        <v>0</v>
      </c>
      <c r="J149">
        <v>0</v>
      </c>
      <c r="K149">
        <v>0</v>
      </c>
      <c r="L149">
        <v>126</v>
      </c>
      <c r="M149">
        <v>83</v>
      </c>
      <c r="N149">
        <v>0</v>
      </c>
      <c r="O149">
        <v>53</v>
      </c>
      <c r="P149">
        <v>0</v>
      </c>
      <c r="Q149">
        <v>44</v>
      </c>
      <c r="R149">
        <v>30</v>
      </c>
      <c r="S149">
        <v>0</v>
      </c>
      <c r="T149">
        <v>0</v>
      </c>
      <c r="U149">
        <v>0</v>
      </c>
      <c r="V149">
        <v>122</v>
      </c>
      <c r="W149">
        <v>109</v>
      </c>
      <c r="X149">
        <v>54</v>
      </c>
      <c r="Y149">
        <v>45</v>
      </c>
      <c r="Z149">
        <v>0</v>
      </c>
    </row>
    <row r="150" spans="1:26">
      <c r="A150" t="s">
        <v>238</v>
      </c>
      <c r="B150">
        <v>213</v>
      </c>
      <c r="C150">
        <v>111</v>
      </c>
      <c r="D150" s="31">
        <v>0.34259259259259262</v>
      </c>
      <c r="G150">
        <v>42</v>
      </c>
      <c r="H150">
        <v>1</v>
      </c>
      <c r="I150">
        <v>0</v>
      </c>
      <c r="J150">
        <v>0</v>
      </c>
      <c r="K150">
        <v>0</v>
      </c>
      <c r="L150">
        <v>107</v>
      </c>
      <c r="M150">
        <v>43</v>
      </c>
      <c r="N150">
        <v>37</v>
      </c>
      <c r="O150">
        <v>30</v>
      </c>
      <c r="P150">
        <v>0</v>
      </c>
      <c r="Q150">
        <v>18</v>
      </c>
      <c r="R150">
        <v>2</v>
      </c>
      <c r="S150">
        <v>0</v>
      </c>
      <c r="T150">
        <v>7</v>
      </c>
      <c r="U150">
        <v>37</v>
      </c>
      <c r="V150">
        <v>166</v>
      </c>
      <c r="W150">
        <v>72</v>
      </c>
      <c r="X150">
        <v>0</v>
      </c>
      <c r="Y150">
        <v>0</v>
      </c>
      <c r="Z150">
        <v>32</v>
      </c>
    </row>
    <row r="151" spans="1:26">
      <c r="A151" t="s">
        <v>239</v>
      </c>
      <c r="B151">
        <v>398</v>
      </c>
      <c r="C151">
        <v>203</v>
      </c>
      <c r="D151" s="31">
        <v>0.33777038269550747</v>
      </c>
      <c r="G151">
        <v>40</v>
      </c>
      <c r="H151">
        <v>0</v>
      </c>
      <c r="I151">
        <v>0</v>
      </c>
      <c r="J151">
        <v>0</v>
      </c>
      <c r="K151">
        <v>0</v>
      </c>
      <c r="L151">
        <v>226</v>
      </c>
      <c r="M151">
        <v>96</v>
      </c>
      <c r="N151">
        <v>34</v>
      </c>
      <c r="O151">
        <v>165</v>
      </c>
      <c r="P151">
        <v>4</v>
      </c>
      <c r="Q151">
        <v>30</v>
      </c>
      <c r="R151">
        <v>6</v>
      </c>
      <c r="S151">
        <v>0</v>
      </c>
      <c r="T151">
        <v>0</v>
      </c>
      <c r="U151">
        <v>0</v>
      </c>
      <c r="V151">
        <v>95</v>
      </c>
      <c r="W151">
        <v>32</v>
      </c>
      <c r="X151">
        <v>0</v>
      </c>
      <c r="Y151">
        <v>0</v>
      </c>
      <c r="Z151">
        <v>2</v>
      </c>
    </row>
    <row r="152" spans="1:26">
      <c r="A152" t="s">
        <v>240</v>
      </c>
      <c r="B152">
        <v>2</v>
      </c>
      <c r="C152">
        <v>4</v>
      </c>
      <c r="D152" s="31">
        <v>0.66666666666666663</v>
      </c>
      <c r="G152">
        <v>0</v>
      </c>
      <c r="H152">
        <v>0</v>
      </c>
      <c r="I152">
        <v>0</v>
      </c>
      <c r="J152">
        <v>0</v>
      </c>
      <c r="K152">
        <v>0</v>
      </c>
      <c r="L152">
        <v>0</v>
      </c>
      <c r="M152">
        <v>2</v>
      </c>
      <c r="N152">
        <v>4</v>
      </c>
      <c r="V152">
        <v>2</v>
      </c>
      <c r="W152">
        <v>1</v>
      </c>
      <c r="Z152">
        <v>4</v>
      </c>
    </row>
    <row r="153" spans="1:26">
      <c r="A153" t="s">
        <v>241</v>
      </c>
      <c r="B153">
        <v>30</v>
      </c>
      <c r="C153">
        <v>366</v>
      </c>
      <c r="D153" s="31">
        <v>0.9242424242424242</v>
      </c>
      <c r="G153">
        <v>8</v>
      </c>
      <c r="H153">
        <v>13</v>
      </c>
      <c r="I153">
        <v>0</v>
      </c>
      <c r="J153">
        <v>0</v>
      </c>
      <c r="K153">
        <v>0</v>
      </c>
      <c r="L153">
        <v>2</v>
      </c>
      <c r="M153">
        <v>7</v>
      </c>
      <c r="N153">
        <v>365</v>
      </c>
      <c r="O153">
        <v>0</v>
      </c>
      <c r="P153">
        <v>0</v>
      </c>
      <c r="Q153">
        <v>0</v>
      </c>
      <c r="R153">
        <v>0</v>
      </c>
      <c r="S153">
        <v>0</v>
      </c>
      <c r="T153">
        <v>0</v>
      </c>
      <c r="U153">
        <v>0</v>
      </c>
      <c r="V153">
        <v>52</v>
      </c>
      <c r="W153">
        <v>26</v>
      </c>
      <c r="X153">
        <v>0</v>
      </c>
      <c r="Y153">
        <v>0</v>
      </c>
      <c r="Z153">
        <v>0</v>
      </c>
    </row>
    <row r="154" spans="1:26">
      <c r="A154" t="s">
        <v>242</v>
      </c>
      <c r="B154">
        <v>158</v>
      </c>
      <c r="C154">
        <v>29</v>
      </c>
      <c r="D154" s="31">
        <v>0.15508021390374332</v>
      </c>
      <c r="G154">
        <v>20</v>
      </c>
      <c r="H154">
        <v>2</v>
      </c>
      <c r="I154">
        <v>0</v>
      </c>
      <c r="J154">
        <v>0</v>
      </c>
      <c r="K154">
        <v>0</v>
      </c>
      <c r="L154">
        <v>114</v>
      </c>
      <c r="M154">
        <v>20</v>
      </c>
      <c r="N154">
        <v>0</v>
      </c>
      <c r="O154">
        <v>29</v>
      </c>
      <c r="P154">
        <v>0</v>
      </c>
      <c r="Q154">
        <v>2</v>
      </c>
      <c r="R154">
        <v>0</v>
      </c>
      <c r="S154">
        <v>0</v>
      </c>
      <c r="T154">
        <v>0</v>
      </c>
      <c r="U154">
        <v>0</v>
      </c>
      <c r="V154">
        <v>115</v>
      </c>
      <c r="W154">
        <v>43</v>
      </c>
      <c r="X154">
        <v>49</v>
      </c>
      <c r="Y154">
        <v>0</v>
      </c>
      <c r="Z154">
        <v>36</v>
      </c>
    </row>
    <row r="155" spans="1:26">
      <c r="A155" t="s">
        <v>243</v>
      </c>
      <c r="D155" s="31" t="s">
        <v>491</v>
      </c>
      <c r="G155" t="s">
        <v>93</v>
      </c>
      <c r="H155" t="s">
        <v>93</v>
      </c>
      <c r="I155" t="s">
        <v>93</v>
      </c>
      <c r="J155" t="s">
        <v>93</v>
      </c>
      <c r="K155" t="s">
        <v>93</v>
      </c>
      <c r="L155" t="s">
        <v>93</v>
      </c>
      <c r="M155" t="s">
        <v>93</v>
      </c>
      <c r="N155" t="s">
        <v>93</v>
      </c>
      <c r="O155" t="s">
        <v>93</v>
      </c>
      <c r="P155" t="s">
        <v>93</v>
      </c>
      <c r="Q155" t="s">
        <v>93</v>
      </c>
      <c r="R155" t="s">
        <v>93</v>
      </c>
      <c r="S155" t="s">
        <v>93</v>
      </c>
      <c r="T155" t="s">
        <v>93</v>
      </c>
      <c r="U155" t="s">
        <v>93</v>
      </c>
      <c r="V155" t="s">
        <v>93</v>
      </c>
      <c r="W155" t="s">
        <v>93</v>
      </c>
      <c r="X155" t="s">
        <v>93</v>
      </c>
      <c r="Y155" t="s">
        <v>93</v>
      </c>
      <c r="Z155" t="s">
        <v>93</v>
      </c>
    </row>
    <row r="156" spans="1:26">
      <c r="A156" t="s">
        <v>244</v>
      </c>
      <c r="B156">
        <v>129</v>
      </c>
      <c r="C156">
        <v>95</v>
      </c>
      <c r="D156" s="31">
        <v>0.42410714285714285</v>
      </c>
      <c r="G156">
        <v>31</v>
      </c>
      <c r="H156">
        <v>2</v>
      </c>
      <c r="I156">
        <v>0</v>
      </c>
      <c r="J156">
        <v>0</v>
      </c>
      <c r="K156">
        <v>0</v>
      </c>
      <c r="L156">
        <v>36</v>
      </c>
      <c r="M156">
        <v>39</v>
      </c>
      <c r="N156">
        <v>0</v>
      </c>
      <c r="O156">
        <v>91</v>
      </c>
      <c r="P156">
        <v>0</v>
      </c>
      <c r="Q156">
        <v>9</v>
      </c>
      <c r="R156">
        <v>12</v>
      </c>
      <c r="S156">
        <v>0</v>
      </c>
      <c r="T156">
        <v>0</v>
      </c>
      <c r="U156">
        <v>0</v>
      </c>
      <c r="V156">
        <v>57</v>
      </c>
      <c r="W156">
        <v>27</v>
      </c>
      <c r="X156">
        <v>0</v>
      </c>
      <c r="Y156">
        <v>0</v>
      </c>
      <c r="Z156">
        <v>78</v>
      </c>
    </row>
    <row r="157" spans="1:26">
      <c r="A157" t="s">
        <v>245</v>
      </c>
      <c r="B157">
        <v>238</v>
      </c>
      <c r="C157">
        <v>173</v>
      </c>
      <c r="D157" s="31">
        <v>0.42092457420924573</v>
      </c>
      <c r="G157">
        <v>29</v>
      </c>
      <c r="H157">
        <v>3</v>
      </c>
      <c r="I157">
        <v>0</v>
      </c>
      <c r="J157">
        <v>0</v>
      </c>
      <c r="K157">
        <v>0</v>
      </c>
      <c r="L157">
        <v>117</v>
      </c>
      <c r="M157">
        <v>78</v>
      </c>
      <c r="N157">
        <v>0</v>
      </c>
      <c r="O157">
        <v>0</v>
      </c>
      <c r="P157">
        <v>0</v>
      </c>
      <c r="Q157">
        <v>9</v>
      </c>
      <c r="R157">
        <v>2</v>
      </c>
      <c r="S157">
        <v>0</v>
      </c>
      <c r="T157">
        <v>0</v>
      </c>
      <c r="U157">
        <v>0</v>
      </c>
      <c r="V157">
        <v>173</v>
      </c>
      <c r="W157">
        <v>51</v>
      </c>
      <c r="X157">
        <v>0</v>
      </c>
      <c r="Y157">
        <v>0</v>
      </c>
      <c r="Z157">
        <v>44</v>
      </c>
    </row>
    <row r="158" spans="1:26">
      <c r="A158" t="s">
        <v>246</v>
      </c>
      <c r="B158">
        <v>380</v>
      </c>
      <c r="C158">
        <v>118</v>
      </c>
      <c r="D158" s="31">
        <v>0.23694779116465864</v>
      </c>
      <c r="G158">
        <v>20</v>
      </c>
      <c r="H158">
        <v>0</v>
      </c>
      <c r="I158">
        <v>0</v>
      </c>
      <c r="J158">
        <v>0</v>
      </c>
      <c r="K158">
        <v>0</v>
      </c>
      <c r="L158">
        <v>150</v>
      </c>
      <c r="M158">
        <v>167</v>
      </c>
      <c r="N158">
        <v>0</v>
      </c>
      <c r="O158">
        <v>96</v>
      </c>
      <c r="P158">
        <v>7</v>
      </c>
      <c r="Q158">
        <v>31</v>
      </c>
      <c r="R158">
        <v>12</v>
      </c>
      <c r="S158">
        <v>0</v>
      </c>
      <c r="T158">
        <v>0</v>
      </c>
      <c r="U158">
        <v>2</v>
      </c>
      <c r="V158">
        <v>229</v>
      </c>
      <c r="W158">
        <v>90</v>
      </c>
      <c r="X158">
        <v>0</v>
      </c>
      <c r="Y158">
        <v>139</v>
      </c>
      <c r="Z158">
        <v>107</v>
      </c>
    </row>
    <row r="159" spans="1:26">
      <c r="A159" t="s">
        <v>247</v>
      </c>
      <c r="B159">
        <v>112</v>
      </c>
      <c r="C159">
        <v>0</v>
      </c>
      <c r="D159" s="31">
        <v>0</v>
      </c>
      <c r="G159">
        <v>3</v>
      </c>
      <c r="H159">
        <v>7</v>
      </c>
      <c r="I159">
        <v>0</v>
      </c>
      <c r="J159">
        <v>0</v>
      </c>
      <c r="K159">
        <v>0</v>
      </c>
      <c r="L159">
        <v>52</v>
      </c>
      <c r="M159">
        <v>37</v>
      </c>
      <c r="N159">
        <v>0</v>
      </c>
      <c r="O159">
        <v>0</v>
      </c>
      <c r="P159">
        <v>0</v>
      </c>
      <c r="Q159">
        <v>3</v>
      </c>
      <c r="R159">
        <v>10</v>
      </c>
      <c r="S159">
        <v>0</v>
      </c>
      <c r="T159">
        <v>0</v>
      </c>
      <c r="U159">
        <v>0</v>
      </c>
      <c r="V159">
        <v>31</v>
      </c>
      <c r="W159">
        <v>76</v>
      </c>
      <c r="X159">
        <v>4</v>
      </c>
      <c r="Y159">
        <v>0</v>
      </c>
      <c r="Z159">
        <v>0</v>
      </c>
    </row>
    <row r="160" spans="1:26">
      <c r="A160" t="s">
        <v>248</v>
      </c>
      <c r="B160">
        <v>229</v>
      </c>
      <c r="C160">
        <v>356</v>
      </c>
      <c r="D160" s="31">
        <v>0.60854700854700849</v>
      </c>
      <c r="G160">
        <v>14</v>
      </c>
      <c r="H160">
        <v>0</v>
      </c>
      <c r="I160">
        <v>0</v>
      </c>
      <c r="J160">
        <v>0</v>
      </c>
      <c r="K160">
        <v>0</v>
      </c>
      <c r="L160">
        <v>90</v>
      </c>
      <c r="M160">
        <v>102</v>
      </c>
      <c r="N160">
        <v>0</v>
      </c>
      <c r="O160">
        <v>72</v>
      </c>
      <c r="P160">
        <v>255</v>
      </c>
      <c r="Q160">
        <v>1</v>
      </c>
      <c r="R160">
        <v>22</v>
      </c>
      <c r="S160">
        <v>0</v>
      </c>
      <c r="T160">
        <v>6</v>
      </c>
      <c r="U160">
        <v>22</v>
      </c>
      <c r="V160">
        <v>52</v>
      </c>
      <c r="W160">
        <v>117</v>
      </c>
      <c r="X160">
        <v>0</v>
      </c>
      <c r="Y160">
        <v>88</v>
      </c>
      <c r="Z160">
        <v>137</v>
      </c>
    </row>
    <row r="161" spans="1:26">
      <c r="A161" t="s">
        <v>249</v>
      </c>
      <c r="B161">
        <v>96</v>
      </c>
      <c r="C161">
        <v>0</v>
      </c>
      <c r="D161" s="31">
        <v>0</v>
      </c>
      <c r="G161">
        <v>4</v>
      </c>
      <c r="H161">
        <v>1</v>
      </c>
      <c r="L161">
        <v>24</v>
      </c>
      <c r="M161">
        <v>27</v>
      </c>
      <c r="R161">
        <v>40</v>
      </c>
      <c r="V161">
        <v>26</v>
      </c>
      <c r="W161">
        <v>59</v>
      </c>
    </row>
    <row r="162" spans="1:26">
      <c r="A162" t="s">
        <v>250</v>
      </c>
      <c r="B162">
        <v>739</v>
      </c>
      <c r="C162">
        <v>210</v>
      </c>
      <c r="D162" s="31">
        <v>0.22128556375131717</v>
      </c>
      <c r="G162">
        <v>184</v>
      </c>
      <c r="H162">
        <v>32</v>
      </c>
      <c r="I162">
        <v>0</v>
      </c>
      <c r="J162">
        <v>0</v>
      </c>
      <c r="K162">
        <v>1</v>
      </c>
      <c r="L162">
        <v>96</v>
      </c>
      <c r="M162">
        <v>71</v>
      </c>
      <c r="N162">
        <v>0</v>
      </c>
      <c r="O162">
        <v>115</v>
      </c>
      <c r="P162">
        <v>0</v>
      </c>
      <c r="Q162">
        <v>169</v>
      </c>
      <c r="R162">
        <v>187</v>
      </c>
      <c r="S162">
        <v>0</v>
      </c>
      <c r="T162">
        <v>87</v>
      </c>
      <c r="U162">
        <v>7</v>
      </c>
      <c r="V162">
        <v>333</v>
      </c>
      <c r="W162">
        <v>75</v>
      </c>
      <c r="X162">
        <v>0</v>
      </c>
      <c r="Y162">
        <v>64</v>
      </c>
      <c r="Z162">
        <v>44</v>
      </c>
    </row>
    <row r="163" spans="1:26">
      <c r="A163" t="s">
        <v>251</v>
      </c>
      <c r="B163">
        <v>75</v>
      </c>
      <c r="C163">
        <v>156</v>
      </c>
      <c r="D163" s="31">
        <v>0.67532467532467533</v>
      </c>
      <c r="G163">
        <v>6</v>
      </c>
      <c r="H163">
        <v>1</v>
      </c>
      <c r="I163">
        <v>0</v>
      </c>
      <c r="J163">
        <v>0</v>
      </c>
      <c r="K163">
        <v>0</v>
      </c>
      <c r="L163">
        <v>27</v>
      </c>
      <c r="M163">
        <v>34</v>
      </c>
      <c r="N163">
        <v>0</v>
      </c>
      <c r="O163">
        <v>102</v>
      </c>
      <c r="P163">
        <v>0</v>
      </c>
      <c r="Q163">
        <v>4</v>
      </c>
      <c r="R163">
        <v>3</v>
      </c>
      <c r="S163">
        <v>0</v>
      </c>
      <c r="T163">
        <v>42</v>
      </c>
      <c r="U163">
        <v>12</v>
      </c>
      <c r="V163">
        <v>20</v>
      </c>
      <c r="W163">
        <v>27</v>
      </c>
      <c r="X163">
        <v>0</v>
      </c>
      <c r="Y163">
        <v>23</v>
      </c>
      <c r="Z163">
        <v>11</v>
      </c>
    </row>
    <row r="164" spans="1:26">
      <c r="A164" t="s">
        <v>252</v>
      </c>
      <c r="B164">
        <v>124</v>
      </c>
      <c r="C164">
        <v>93</v>
      </c>
      <c r="D164" s="31">
        <v>0.42857142857142855</v>
      </c>
      <c r="G164">
        <v>18</v>
      </c>
      <c r="H164">
        <v>11</v>
      </c>
      <c r="I164">
        <v>0</v>
      </c>
      <c r="J164">
        <v>0</v>
      </c>
      <c r="K164">
        <v>0</v>
      </c>
      <c r="L164">
        <v>37</v>
      </c>
      <c r="M164">
        <v>39</v>
      </c>
      <c r="N164">
        <v>0</v>
      </c>
      <c r="O164">
        <v>50</v>
      </c>
      <c r="P164">
        <v>2</v>
      </c>
      <c r="Q164">
        <v>8</v>
      </c>
      <c r="R164">
        <v>11</v>
      </c>
      <c r="S164">
        <v>0</v>
      </c>
      <c r="T164">
        <v>29</v>
      </c>
      <c r="U164">
        <v>12</v>
      </c>
      <c r="V164">
        <v>47</v>
      </c>
      <c r="W164">
        <v>22</v>
      </c>
      <c r="X164">
        <v>0</v>
      </c>
      <c r="Y164">
        <v>23</v>
      </c>
      <c r="Z164">
        <v>13</v>
      </c>
    </row>
    <row r="165" spans="1:26">
      <c r="A165" t="s">
        <v>253</v>
      </c>
      <c r="B165">
        <v>253</v>
      </c>
      <c r="C165">
        <v>50</v>
      </c>
      <c r="D165" s="31">
        <v>0.16501650165016502</v>
      </c>
      <c r="G165">
        <v>0</v>
      </c>
      <c r="H165">
        <v>0</v>
      </c>
      <c r="I165">
        <v>0</v>
      </c>
      <c r="J165">
        <v>0</v>
      </c>
      <c r="K165">
        <v>0</v>
      </c>
      <c r="L165">
        <v>138</v>
      </c>
      <c r="M165">
        <v>78</v>
      </c>
      <c r="N165">
        <v>0</v>
      </c>
      <c r="O165">
        <v>50</v>
      </c>
      <c r="P165">
        <v>0</v>
      </c>
      <c r="Q165">
        <v>23</v>
      </c>
      <c r="R165">
        <v>14</v>
      </c>
      <c r="S165">
        <v>0</v>
      </c>
      <c r="T165">
        <v>0</v>
      </c>
      <c r="U165">
        <v>0</v>
      </c>
      <c r="V165">
        <v>102</v>
      </c>
      <c r="W165">
        <v>36</v>
      </c>
      <c r="X165">
        <v>0</v>
      </c>
      <c r="Y165">
        <v>0</v>
      </c>
      <c r="Z165">
        <v>67</v>
      </c>
    </row>
    <row r="166" spans="1:26">
      <c r="A166" t="s">
        <v>254</v>
      </c>
      <c r="B166">
        <v>135</v>
      </c>
      <c r="C166">
        <v>187</v>
      </c>
      <c r="D166" s="31">
        <v>0.58074534161490687</v>
      </c>
      <c r="G166">
        <v>23</v>
      </c>
      <c r="H166">
        <v>5</v>
      </c>
      <c r="L166">
        <v>71</v>
      </c>
      <c r="M166">
        <v>17</v>
      </c>
      <c r="O166">
        <v>126</v>
      </c>
      <c r="P166">
        <v>15</v>
      </c>
      <c r="Q166">
        <v>18</v>
      </c>
      <c r="R166">
        <v>1</v>
      </c>
      <c r="U166">
        <v>30</v>
      </c>
      <c r="V166">
        <v>143</v>
      </c>
      <c r="W166">
        <v>16</v>
      </c>
      <c r="Y166">
        <v>65</v>
      </c>
      <c r="Z166">
        <v>6</v>
      </c>
    </row>
    <row r="167" spans="1:26">
      <c r="A167" t="s">
        <v>255</v>
      </c>
      <c r="B167">
        <v>163</v>
      </c>
      <c r="C167">
        <v>59</v>
      </c>
      <c r="D167" s="31">
        <v>0.26576576576576577</v>
      </c>
      <c r="G167">
        <v>16</v>
      </c>
      <c r="H167">
        <v>5</v>
      </c>
      <c r="L167">
        <v>64</v>
      </c>
      <c r="M167">
        <v>53</v>
      </c>
      <c r="O167">
        <v>47</v>
      </c>
      <c r="Q167">
        <v>14</v>
      </c>
      <c r="R167">
        <v>11</v>
      </c>
      <c r="S167">
        <v>11</v>
      </c>
      <c r="U167">
        <v>1</v>
      </c>
      <c r="V167">
        <v>79</v>
      </c>
      <c r="W167">
        <v>36</v>
      </c>
      <c r="X167">
        <v>136</v>
      </c>
      <c r="Z167">
        <v>36</v>
      </c>
    </row>
    <row r="168" spans="1:26">
      <c r="A168" t="s">
        <v>256</v>
      </c>
      <c r="B168">
        <v>165</v>
      </c>
      <c r="C168">
        <v>68</v>
      </c>
      <c r="D168" s="31">
        <v>0.29184549356223177</v>
      </c>
      <c r="G168">
        <v>17</v>
      </c>
      <c r="H168">
        <v>8</v>
      </c>
      <c r="I168">
        <v>0</v>
      </c>
      <c r="J168">
        <v>0</v>
      </c>
      <c r="K168">
        <v>0</v>
      </c>
      <c r="L168">
        <v>58</v>
      </c>
      <c r="M168">
        <v>38</v>
      </c>
      <c r="N168">
        <v>0</v>
      </c>
      <c r="O168">
        <v>34</v>
      </c>
      <c r="P168">
        <v>0</v>
      </c>
      <c r="Q168">
        <v>26</v>
      </c>
      <c r="R168">
        <v>18</v>
      </c>
      <c r="S168">
        <v>0</v>
      </c>
      <c r="T168">
        <v>0</v>
      </c>
      <c r="U168">
        <v>0</v>
      </c>
      <c r="V168">
        <v>130</v>
      </c>
      <c r="W168">
        <v>34</v>
      </c>
      <c r="X168">
        <v>0</v>
      </c>
      <c r="Y168">
        <v>2</v>
      </c>
      <c r="Z168">
        <v>31</v>
      </c>
    </row>
    <row r="169" spans="1:26">
      <c r="A169" t="s">
        <v>257</v>
      </c>
      <c r="B169">
        <v>215</v>
      </c>
      <c r="C169">
        <v>26</v>
      </c>
      <c r="D169" s="31">
        <v>0.1078838174273859</v>
      </c>
      <c r="G169">
        <v>26</v>
      </c>
      <c r="H169">
        <v>1</v>
      </c>
      <c r="I169">
        <v>0</v>
      </c>
      <c r="J169">
        <v>0</v>
      </c>
      <c r="K169">
        <v>0</v>
      </c>
      <c r="L169">
        <v>80</v>
      </c>
      <c r="M169">
        <v>68</v>
      </c>
      <c r="N169">
        <v>0</v>
      </c>
      <c r="O169">
        <v>16</v>
      </c>
      <c r="P169">
        <v>0</v>
      </c>
      <c r="Q169">
        <v>37</v>
      </c>
      <c r="R169">
        <v>3</v>
      </c>
      <c r="S169">
        <v>0</v>
      </c>
      <c r="T169">
        <v>0</v>
      </c>
      <c r="U169">
        <v>0</v>
      </c>
      <c r="V169">
        <v>85</v>
      </c>
      <c r="W169">
        <v>49</v>
      </c>
      <c r="X169">
        <v>0</v>
      </c>
      <c r="Y169">
        <v>10</v>
      </c>
      <c r="Z169">
        <v>70</v>
      </c>
    </row>
    <row r="170" spans="1:26">
      <c r="A170" t="s">
        <v>258</v>
      </c>
      <c r="B170">
        <v>174</v>
      </c>
      <c r="C170">
        <v>54</v>
      </c>
      <c r="D170" s="31">
        <v>0.23684210526315788</v>
      </c>
      <c r="G170">
        <v>9</v>
      </c>
      <c r="H170">
        <v>0</v>
      </c>
      <c r="I170">
        <v>0</v>
      </c>
      <c r="J170">
        <v>0</v>
      </c>
      <c r="K170">
        <v>0</v>
      </c>
      <c r="L170">
        <v>51</v>
      </c>
      <c r="M170">
        <v>47</v>
      </c>
      <c r="N170">
        <v>37</v>
      </c>
      <c r="O170">
        <v>0</v>
      </c>
      <c r="P170">
        <v>0</v>
      </c>
      <c r="Q170">
        <v>42</v>
      </c>
      <c r="R170">
        <v>25</v>
      </c>
      <c r="S170">
        <v>17</v>
      </c>
      <c r="T170">
        <v>0</v>
      </c>
      <c r="U170">
        <v>0</v>
      </c>
      <c r="V170">
        <v>103</v>
      </c>
      <c r="W170">
        <v>55</v>
      </c>
      <c r="X170">
        <v>30</v>
      </c>
      <c r="Y170">
        <v>0</v>
      </c>
      <c r="Z170">
        <v>50</v>
      </c>
    </row>
    <row r="171" spans="1:26">
      <c r="A171" t="s">
        <v>259</v>
      </c>
      <c r="B171">
        <v>96</v>
      </c>
      <c r="C171">
        <v>192</v>
      </c>
      <c r="D171" s="31">
        <v>0.66666666666666663</v>
      </c>
      <c r="G171">
        <v>6</v>
      </c>
      <c r="H171">
        <v>0</v>
      </c>
      <c r="I171">
        <v>0</v>
      </c>
      <c r="J171">
        <v>0</v>
      </c>
      <c r="K171">
        <v>0</v>
      </c>
      <c r="L171">
        <v>50</v>
      </c>
      <c r="M171">
        <v>40</v>
      </c>
      <c r="N171">
        <v>0</v>
      </c>
      <c r="O171">
        <v>191</v>
      </c>
      <c r="P171">
        <v>0</v>
      </c>
      <c r="Q171">
        <v>0</v>
      </c>
      <c r="R171">
        <v>0</v>
      </c>
      <c r="S171">
        <v>0</v>
      </c>
      <c r="T171">
        <v>0</v>
      </c>
      <c r="U171">
        <v>0</v>
      </c>
      <c r="V171">
        <v>68</v>
      </c>
      <c r="W171">
        <v>77</v>
      </c>
      <c r="X171">
        <v>13</v>
      </c>
      <c r="Y171">
        <v>66</v>
      </c>
      <c r="Z171">
        <v>0</v>
      </c>
    </row>
    <row r="172" spans="1:26">
      <c r="A172" t="s">
        <v>260</v>
      </c>
      <c r="B172">
        <v>247</v>
      </c>
      <c r="C172">
        <v>115</v>
      </c>
      <c r="D172" s="31">
        <v>0.31767955801104975</v>
      </c>
      <c r="G172">
        <v>29</v>
      </c>
      <c r="H172">
        <v>1</v>
      </c>
      <c r="I172">
        <v>0</v>
      </c>
      <c r="J172">
        <v>0</v>
      </c>
      <c r="K172">
        <v>0</v>
      </c>
      <c r="L172">
        <v>110</v>
      </c>
      <c r="M172">
        <v>76</v>
      </c>
      <c r="N172">
        <v>0</v>
      </c>
      <c r="O172">
        <v>71</v>
      </c>
      <c r="P172">
        <v>0</v>
      </c>
      <c r="Q172">
        <v>18</v>
      </c>
      <c r="R172">
        <v>13</v>
      </c>
      <c r="S172">
        <v>0</v>
      </c>
      <c r="T172">
        <v>0</v>
      </c>
      <c r="U172">
        <v>44</v>
      </c>
      <c r="V172">
        <v>133</v>
      </c>
      <c r="W172">
        <v>47</v>
      </c>
      <c r="X172">
        <v>0</v>
      </c>
      <c r="Y172">
        <v>0</v>
      </c>
      <c r="Z172">
        <v>31</v>
      </c>
    </row>
    <row r="173" spans="1:26">
      <c r="A173" t="s">
        <v>261</v>
      </c>
      <c r="B173">
        <v>225</v>
      </c>
      <c r="C173">
        <v>62</v>
      </c>
      <c r="D173" s="31">
        <v>0.21602787456445993</v>
      </c>
      <c r="G173">
        <v>34</v>
      </c>
      <c r="H173">
        <v>3</v>
      </c>
      <c r="L173">
        <v>101</v>
      </c>
      <c r="M173">
        <v>44</v>
      </c>
      <c r="O173">
        <v>54</v>
      </c>
      <c r="Q173">
        <v>30</v>
      </c>
      <c r="R173">
        <v>13</v>
      </c>
      <c r="U173">
        <v>7</v>
      </c>
      <c r="V173">
        <v>78</v>
      </c>
      <c r="W173">
        <v>28</v>
      </c>
      <c r="Z173">
        <v>88</v>
      </c>
    </row>
    <row r="174" spans="1:26">
      <c r="A174" t="s">
        <v>262</v>
      </c>
      <c r="B174">
        <v>281</v>
      </c>
      <c r="C174">
        <v>121</v>
      </c>
      <c r="D174" s="31">
        <v>0.30099502487562191</v>
      </c>
      <c r="G174">
        <v>48</v>
      </c>
      <c r="H174">
        <v>9</v>
      </c>
      <c r="I174">
        <v>0</v>
      </c>
      <c r="J174">
        <v>0</v>
      </c>
      <c r="K174">
        <v>0</v>
      </c>
      <c r="L174">
        <v>79</v>
      </c>
      <c r="M174">
        <v>73</v>
      </c>
      <c r="N174">
        <v>0</v>
      </c>
      <c r="O174">
        <v>89</v>
      </c>
      <c r="P174">
        <v>0</v>
      </c>
      <c r="Q174">
        <v>43</v>
      </c>
      <c r="R174">
        <v>29</v>
      </c>
      <c r="S174">
        <v>0</v>
      </c>
      <c r="T174">
        <v>16</v>
      </c>
      <c r="U174">
        <v>16</v>
      </c>
      <c r="V174">
        <v>93</v>
      </c>
      <c r="W174">
        <v>105</v>
      </c>
      <c r="X174">
        <v>0</v>
      </c>
      <c r="Y174">
        <v>117</v>
      </c>
      <c r="Z174">
        <v>14</v>
      </c>
    </row>
    <row r="175" spans="1:26">
      <c r="A175" t="s">
        <v>263</v>
      </c>
      <c r="B175">
        <v>165</v>
      </c>
      <c r="C175">
        <v>144</v>
      </c>
      <c r="D175" s="31">
        <v>0.46601941747572817</v>
      </c>
      <c r="G175">
        <v>6</v>
      </c>
      <c r="H175">
        <v>7</v>
      </c>
      <c r="I175">
        <v>0</v>
      </c>
      <c r="J175">
        <v>0</v>
      </c>
      <c r="K175">
        <v>0</v>
      </c>
      <c r="L175">
        <v>50</v>
      </c>
      <c r="M175">
        <v>102</v>
      </c>
      <c r="N175">
        <v>0</v>
      </c>
      <c r="O175">
        <v>84</v>
      </c>
      <c r="P175">
        <v>0</v>
      </c>
      <c r="Q175">
        <v>0</v>
      </c>
      <c r="R175">
        <v>0</v>
      </c>
      <c r="S175">
        <v>0</v>
      </c>
      <c r="T175">
        <v>59</v>
      </c>
      <c r="U175">
        <v>0</v>
      </c>
      <c r="V175">
        <v>97</v>
      </c>
      <c r="W175">
        <v>76</v>
      </c>
      <c r="X175">
        <v>0</v>
      </c>
      <c r="Y175">
        <v>72</v>
      </c>
      <c r="Z175">
        <v>98</v>
      </c>
    </row>
    <row r="176" spans="1:26">
      <c r="A176" t="s">
        <v>264</v>
      </c>
      <c r="D176" s="31" t="s">
        <v>491</v>
      </c>
      <c r="G176" t="s">
        <v>93</v>
      </c>
      <c r="H176" t="s">
        <v>93</v>
      </c>
      <c r="I176" t="s">
        <v>93</v>
      </c>
      <c r="J176" t="s">
        <v>93</v>
      </c>
      <c r="K176" t="s">
        <v>93</v>
      </c>
      <c r="L176" t="s">
        <v>93</v>
      </c>
      <c r="M176" t="s">
        <v>93</v>
      </c>
      <c r="N176" t="s">
        <v>93</v>
      </c>
      <c r="O176" t="s">
        <v>93</v>
      </c>
      <c r="P176" t="s">
        <v>93</v>
      </c>
      <c r="Q176" t="s">
        <v>93</v>
      </c>
      <c r="R176" t="s">
        <v>93</v>
      </c>
      <c r="S176" t="s">
        <v>93</v>
      </c>
      <c r="T176" t="s">
        <v>93</v>
      </c>
      <c r="U176" t="s">
        <v>93</v>
      </c>
      <c r="V176" t="s">
        <v>93</v>
      </c>
      <c r="W176" t="s">
        <v>93</v>
      </c>
      <c r="X176" t="s">
        <v>93</v>
      </c>
      <c r="Y176" t="s">
        <v>93</v>
      </c>
      <c r="Z176" t="s">
        <v>93</v>
      </c>
    </row>
    <row r="177" spans="1:26">
      <c r="A177" t="s">
        <v>265</v>
      </c>
      <c r="B177">
        <v>266</v>
      </c>
      <c r="C177">
        <v>233</v>
      </c>
      <c r="D177" s="31">
        <v>0.46693386773547096</v>
      </c>
      <c r="G177">
        <v>80</v>
      </c>
      <c r="H177">
        <v>33</v>
      </c>
      <c r="I177">
        <v>0</v>
      </c>
      <c r="J177">
        <v>2</v>
      </c>
      <c r="K177">
        <v>0</v>
      </c>
      <c r="L177">
        <v>82</v>
      </c>
      <c r="M177">
        <v>25</v>
      </c>
      <c r="N177">
        <v>0</v>
      </c>
      <c r="O177">
        <v>144</v>
      </c>
      <c r="P177">
        <v>2</v>
      </c>
      <c r="Q177">
        <v>25</v>
      </c>
      <c r="R177">
        <v>21</v>
      </c>
      <c r="S177">
        <v>0</v>
      </c>
      <c r="T177">
        <v>76</v>
      </c>
      <c r="U177">
        <v>9</v>
      </c>
      <c r="V177">
        <v>160</v>
      </c>
      <c r="W177">
        <v>172</v>
      </c>
      <c r="X177">
        <v>0</v>
      </c>
      <c r="Y177">
        <v>285</v>
      </c>
      <c r="Z177">
        <v>117</v>
      </c>
    </row>
    <row r="178" spans="1:26">
      <c r="A178" t="s">
        <v>266</v>
      </c>
      <c r="B178">
        <v>235</v>
      </c>
      <c r="C178">
        <v>0</v>
      </c>
      <c r="D178" s="31">
        <v>0</v>
      </c>
      <c r="G178">
        <v>51</v>
      </c>
      <c r="L178">
        <v>121</v>
      </c>
      <c r="M178">
        <v>42</v>
      </c>
      <c r="Q178">
        <v>16</v>
      </c>
      <c r="R178">
        <v>5</v>
      </c>
      <c r="V178">
        <v>123</v>
      </c>
      <c r="W178">
        <v>47</v>
      </c>
      <c r="Z178">
        <v>64</v>
      </c>
    </row>
    <row r="179" spans="1:26">
      <c r="A179" t="s">
        <v>267</v>
      </c>
      <c r="D179" s="31" t="s">
        <v>491</v>
      </c>
      <c r="G179" t="s">
        <v>93</v>
      </c>
      <c r="H179" t="s">
        <v>93</v>
      </c>
      <c r="I179" t="s">
        <v>93</v>
      </c>
      <c r="J179" t="s">
        <v>93</v>
      </c>
      <c r="K179" t="s">
        <v>93</v>
      </c>
      <c r="L179" t="s">
        <v>93</v>
      </c>
      <c r="M179" t="s">
        <v>93</v>
      </c>
      <c r="N179" t="s">
        <v>93</v>
      </c>
      <c r="O179" t="s">
        <v>93</v>
      </c>
      <c r="P179" t="s">
        <v>93</v>
      </c>
      <c r="Q179" t="s">
        <v>93</v>
      </c>
      <c r="R179" t="s">
        <v>93</v>
      </c>
      <c r="S179" t="s">
        <v>93</v>
      </c>
      <c r="T179" t="s">
        <v>93</v>
      </c>
      <c r="U179" t="s">
        <v>93</v>
      </c>
      <c r="V179" t="s">
        <v>93</v>
      </c>
      <c r="W179" t="s">
        <v>93</v>
      </c>
      <c r="X179" t="s">
        <v>93</v>
      </c>
      <c r="Y179" t="s">
        <v>93</v>
      </c>
      <c r="Z179" t="s">
        <v>93</v>
      </c>
    </row>
    <row r="180" spans="1:26">
      <c r="A180" t="s">
        <v>268</v>
      </c>
      <c r="B180">
        <v>316</v>
      </c>
      <c r="C180">
        <v>176</v>
      </c>
      <c r="D180" s="31">
        <v>0.35772357723577236</v>
      </c>
      <c r="G180">
        <v>83</v>
      </c>
      <c r="H180">
        <v>20</v>
      </c>
      <c r="I180">
        <v>0</v>
      </c>
      <c r="J180">
        <v>0</v>
      </c>
      <c r="K180">
        <v>0</v>
      </c>
      <c r="L180">
        <v>92</v>
      </c>
      <c r="M180">
        <v>45</v>
      </c>
      <c r="N180">
        <v>0</v>
      </c>
      <c r="O180">
        <v>100</v>
      </c>
      <c r="P180">
        <v>0</v>
      </c>
      <c r="Q180">
        <v>17</v>
      </c>
      <c r="R180">
        <v>59</v>
      </c>
      <c r="S180">
        <v>0</v>
      </c>
      <c r="T180">
        <v>6</v>
      </c>
      <c r="U180">
        <v>70</v>
      </c>
      <c r="V180">
        <v>129</v>
      </c>
      <c r="W180">
        <v>94</v>
      </c>
      <c r="X180">
        <v>0</v>
      </c>
      <c r="Y180">
        <v>0</v>
      </c>
      <c r="Z180">
        <v>14</v>
      </c>
    </row>
    <row r="181" spans="1:26">
      <c r="A181" t="s">
        <v>269</v>
      </c>
      <c r="B181">
        <v>273</v>
      </c>
      <c r="C181">
        <v>179</v>
      </c>
      <c r="D181" s="31">
        <v>0.39601769911504425</v>
      </c>
      <c r="G181">
        <v>44</v>
      </c>
      <c r="H181">
        <v>7</v>
      </c>
      <c r="I181">
        <v>0</v>
      </c>
      <c r="J181">
        <v>0</v>
      </c>
      <c r="K181">
        <v>0</v>
      </c>
      <c r="L181">
        <v>71</v>
      </c>
      <c r="M181">
        <v>81</v>
      </c>
      <c r="N181">
        <v>90</v>
      </c>
      <c r="O181">
        <v>87</v>
      </c>
      <c r="P181">
        <v>0</v>
      </c>
      <c r="Q181">
        <v>53</v>
      </c>
      <c r="R181">
        <v>17</v>
      </c>
      <c r="S181">
        <v>0</v>
      </c>
      <c r="T181">
        <v>0</v>
      </c>
      <c r="U181">
        <v>2</v>
      </c>
      <c r="V181">
        <v>150</v>
      </c>
      <c r="W181">
        <v>59</v>
      </c>
      <c r="X181">
        <v>24</v>
      </c>
      <c r="Y181">
        <v>0</v>
      </c>
      <c r="Z181">
        <v>192</v>
      </c>
    </row>
    <row r="182" spans="1:26">
      <c r="A182" t="s">
        <v>270</v>
      </c>
      <c r="D182" s="31" t="s">
        <v>491</v>
      </c>
      <c r="G182" t="s">
        <v>93</v>
      </c>
      <c r="H182" t="s">
        <v>93</v>
      </c>
      <c r="I182" t="s">
        <v>93</v>
      </c>
      <c r="J182" t="s">
        <v>93</v>
      </c>
      <c r="K182" t="s">
        <v>93</v>
      </c>
      <c r="L182" t="s">
        <v>93</v>
      </c>
      <c r="M182" t="s">
        <v>93</v>
      </c>
      <c r="N182" t="s">
        <v>93</v>
      </c>
      <c r="O182" t="s">
        <v>93</v>
      </c>
      <c r="P182" t="s">
        <v>93</v>
      </c>
      <c r="Q182" t="s">
        <v>93</v>
      </c>
      <c r="R182" t="s">
        <v>93</v>
      </c>
      <c r="S182" t="s">
        <v>93</v>
      </c>
      <c r="T182" t="s">
        <v>93</v>
      </c>
      <c r="U182" t="s">
        <v>93</v>
      </c>
      <c r="V182" t="s">
        <v>93</v>
      </c>
      <c r="W182" t="s">
        <v>93</v>
      </c>
      <c r="X182" t="s">
        <v>93</v>
      </c>
      <c r="Y182" t="s">
        <v>93</v>
      </c>
      <c r="Z182" t="s">
        <v>93</v>
      </c>
    </row>
    <row r="183" spans="1:26">
      <c r="A183" t="s">
        <v>271</v>
      </c>
      <c r="B183">
        <v>147</v>
      </c>
      <c r="C183">
        <v>2</v>
      </c>
      <c r="D183" s="31">
        <v>1.3422818791946308E-2</v>
      </c>
      <c r="G183">
        <v>19</v>
      </c>
      <c r="H183">
        <v>12</v>
      </c>
      <c r="I183">
        <v>0</v>
      </c>
      <c r="J183">
        <v>0</v>
      </c>
      <c r="K183">
        <v>0</v>
      </c>
      <c r="L183">
        <v>7</v>
      </c>
      <c r="M183">
        <v>81</v>
      </c>
      <c r="N183">
        <v>0</v>
      </c>
      <c r="O183">
        <v>0</v>
      </c>
      <c r="P183">
        <v>0</v>
      </c>
      <c r="Q183">
        <v>11</v>
      </c>
      <c r="R183">
        <v>17</v>
      </c>
      <c r="S183">
        <v>0</v>
      </c>
      <c r="T183">
        <v>0</v>
      </c>
      <c r="U183">
        <v>2</v>
      </c>
      <c r="V183">
        <v>47</v>
      </c>
      <c r="W183">
        <v>45</v>
      </c>
      <c r="X183">
        <v>0</v>
      </c>
      <c r="Y183">
        <v>0</v>
      </c>
      <c r="Z183">
        <v>11</v>
      </c>
    </row>
    <row r="184" spans="1:26">
      <c r="A184" t="s">
        <v>272</v>
      </c>
      <c r="D184" s="31" t="s">
        <v>491</v>
      </c>
      <c r="G184" t="s">
        <v>93</v>
      </c>
      <c r="H184" t="s">
        <v>93</v>
      </c>
      <c r="I184" t="s">
        <v>93</v>
      </c>
      <c r="J184" t="s">
        <v>93</v>
      </c>
      <c r="K184" t="s">
        <v>93</v>
      </c>
      <c r="L184" t="s">
        <v>93</v>
      </c>
      <c r="M184" t="s">
        <v>93</v>
      </c>
      <c r="N184" t="s">
        <v>93</v>
      </c>
      <c r="O184" t="s">
        <v>93</v>
      </c>
      <c r="P184" t="s">
        <v>93</v>
      </c>
      <c r="Q184" t="s">
        <v>93</v>
      </c>
      <c r="R184" t="s">
        <v>93</v>
      </c>
      <c r="S184" t="s">
        <v>93</v>
      </c>
      <c r="T184" t="s">
        <v>93</v>
      </c>
      <c r="U184" t="s">
        <v>93</v>
      </c>
      <c r="V184" t="s">
        <v>93</v>
      </c>
      <c r="W184" t="s">
        <v>93</v>
      </c>
      <c r="X184" t="s">
        <v>93</v>
      </c>
      <c r="Y184" t="s">
        <v>93</v>
      </c>
      <c r="Z184" t="s">
        <v>93</v>
      </c>
    </row>
    <row r="185" spans="1:26">
      <c r="A185" t="s">
        <v>273</v>
      </c>
      <c r="B185">
        <v>156</v>
      </c>
      <c r="C185">
        <v>4</v>
      </c>
      <c r="D185" s="31">
        <v>2.5000000000000001E-2</v>
      </c>
      <c r="G185">
        <v>16</v>
      </c>
      <c r="H185">
        <v>1</v>
      </c>
      <c r="I185">
        <v>0</v>
      </c>
      <c r="J185">
        <v>0</v>
      </c>
      <c r="K185">
        <v>0</v>
      </c>
      <c r="L185">
        <v>74</v>
      </c>
      <c r="M185">
        <v>26</v>
      </c>
      <c r="N185">
        <v>0</v>
      </c>
      <c r="O185">
        <v>0</v>
      </c>
      <c r="P185">
        <v>0</v>
      </c>
      <c r="Q185">
        <v>26</v>
      </c>
      <c r="R185">
        <v>13</v>
      </c>
      <c r="S185">
        <v>0</v>
      </c>
      <c r="T185">
        <v>0</v>
      </c>
      <c r="U185">
        <v>1</v>
      </c>
      <c r="V185">
        <v>60</v>
      </c>
      <c r="W185">
        <v>119</v>
      </c>
      <c r="X185">
        <v>0</v>
      </c>
      <c r="Y185">
        <v>0</v>
      </c>
      <c r="Z185">
        <v>29</v>
      </c>
    </row>
    <row r="186" spans="1:26">
      <c r="A186" t="s">
        <v>274</v>
      </c>
      <c r="B186">
        <v>103</v>
      </c>
      <c r="C186">
        <v>65</v>
      </c>
      <c r="D186" s="31">
        <v>0.38690476190476192</v>
      </c>
      <c r="G186">
        <v>22</v>
      </c>
      <c r="H186">
        <v>0</v>
      </c>
      <c r="I186">
        <v>0</v>
      </c>
      <c r="J186">
        <v>0</v>
      </c>
      <c r="K186">
        <v>0</v>
      </c>
      <c r="L186">
        <v>34</v>
      </c>
      <c r="M186">
        <v>21</v>
      </c>
      <c r="N186">
        <v>0</v>
      </c>
      <c r="O186">
        <v>29</v>
      </c>
      <c r="P186">
        <v>3</v>
      </c>
      <c r="Q186">
        <v>6</v>
      </c>
      <c r="R186">
        <v>20</v>
      </c>
      <c r="S186">
        <v>0</v>
      </c>
      <c r="T186">
        <v>23</v>
      </c>
      <c r="U186">
        <v>10</v>
      </c>
      <c r="V186">
        <v>67</v>
      </c>
      <c r="W186">
        <v>6</v>
      </c>
      <c r="X186">
        <v>0</v>
      </c>
      <c r="Y186">
        <v>1</v>
      </c>
      <c r="Z186">
        <v>25</v>
      </c>
    </row>
    <row r="187" spans="1:26">
      <c r="A187" t="s">
        <v>275</v>
      </c>
      <c r="B187">
        <v>80</v>
      </c>
      <c r="C187">
        <v>33</v>
      </c>
      <c r="D187" s="31">
        <v>0.29203539823008851</v>
      </c>
      <c r="G187">
        <v>8</v>
      </c>
      <c r="H187">
        <v>1</v>
      </c>
      <c r="I187">
        <v>0</v>
      </c>
      <c r="J187">
        <v>0</v>
      </c>
      <c r="K187">
        <v>0</v>
      </c>
      <c r="L187">
        <v>50</v>
      </c>
      <c r="M187">
        <v>15</v>
      </c>
      <c r="N187">
        <v>0</v>
      </c>
      <c r="O187">
        <v>18</v>
      </c>
      <c r="P187">
        <v>0</v>
      </c>
      <c r="Q187">
        <v>2</v>
      </c>
      <c r="R187">
        <v>4</v>
      </c>
      <c r="S187">
        <v>0</v>
      </c>
      <c r="T187">
        <v>13</v>
      </c>
      <c r="U187">
        <v>0</v>
      </c>
      <c r="V187">
        <v>18</v>
      </c>
      <c r="W187">
        <v>14</v>
      </c>
      <c r="X187">
        <v>0</v>
      </c>
      <c r="Y187">
        <v>8</v>
      </c>
      <c r="Z187">
        <v>9</v>
      </c>
    </row>
    <row r="188" spans="1:26">
      <c r="A188" t="s">
        <v>276</v>
      </c>
      <c r="B188">
        <v>241</v>
      </c>
      <c r="C188">
        <v>440</v>
      </c>
      <c r="D188" s="31">
        <v>0.64610866372980913</v>
      </c>
      <c r="G188">
        <v>3</v>
      </c>
      <c r="H188">
        <v>0</v>
      </c>
      <c r="I188">
        <v>0</v>
      </c>
      <c r="J188">
        <v>0</v>
      </c>
      <c r="K188">
        <v>0</v>
      </c>
      <c r="L188">
        <v>15</v>
      </c>
      <c r="M188">
        <v>3</v>
      </c>
      <c r="N188">
        <v>0</v>
      </c>
      <c r="O188">
        <v>0</v>
      </c>
      <c r="P188">
        <v>0</v>
      </c>
      <c r="Q188">
        <v>0</v>
      </c>
      <c r="R188">
        <v>220</v>
      </c>
      <c r="S188">
        <v>0</v>
      </c>
      <c r="T188">
        <v>220</v>
      </c>
      <c r="U188">
        <v>220</v>
      </c>
      <c r="V188">
        <v>37</v>
      </c>
      <c r="W188">
        <v>12</v>
      </c>
      <c r="X188">
        <v>30</v>
      </c>
      <c r="Y188">
        <v>57</v>
      </c>
      <c r="Z188">
        <v>37</v>
      </c>
    </row>
    <row r="189" spans="1:26">
      <c r="A189" t="s">
        <v>277</v>
      </c>
      <c r="B189">
        <v>171</v>
      </c>
      <c r="C189">
        <v>87</v>
      </c>
      <c r="D189" s="31">
        <v>0.33720930232558138</v>
      </c>
      <c r="G189">
        <v>17</v>
      </c>
      <c r="H189">
        <v>1</v>
      </c>
      <c r="I189">
        <v>0</v>
      </c>
      <c r="J189">
        <v>0</v>
      </c>
      <c r="K189">
        <v>0</v>
      </c>
      <c r="L189">
        <v>74</v>
      </c>
      <c r="M189">
        <v>68</v>
      </c>
      <c r="N189">
        <v>0</v>
      </c>
      <c r="O189">
        <v>73</v>
      </c>
      <c r="P189">
        <v>0</v>
      </c>
      <c r="Q189">
        <v>10</v>
      </c>
      <c r="R189">
        <v>1</v>
      </c>
      <c r="S189">
        <v>0</v>
      </c>
      <c r="T189">
        <v>8</v>
      </c>
      <c r="U189">
        <v>6</v>
      </c>
      <c r="V189">
        <v>75</v>
      </c>
      <c r="W189">
        <v>22</v>
      </c>
      <c r="X189">
        <v>0</v>
      </c>
      <c r="Y189">
        <v>58</v>
      </c>
      <c r="Z189">
        <v>40</v>
      </c>
    </row>
    <row r="190" spans="1:26">
      <c r="A190" t="s">
        <v>278</v>
      </c>
      <c r="B190">
        <v>174</v>
      </c>
      <c r="C190">
        <v>6</v>
      </c>
      <c r="D190" s="31">
        <v>3.3333333333333333E-2</v>
      </c>
      <c r="G190">
        <v>21</v>
      </c>
      <c r="H190">
        <v>2</v>
      </c>
      <c r="I190">
        <v>0</v>
      </c>
      <c r="J190">
        <v>0</v>
      </c>
      <c r="K190">
        <v>0</v>
      </c>
      <c r="L190">
        <v>115</v>
      </c>
      <c r="M190">
        <v>34</v>
      </c>
      <c r="N190">
        <v>0</v>
      </c>
      <c r="O190">
        <v>6</v>
      </c>
      <c r="P190">
        <v>0</v>
      </c>
      <c r="Q190">
        <v>2</v>
      </c>
      <c r="R190">
        <v>0</v>
      </c>
      <c r="S190">
        <v>0</v>
      </c>
      <c r="T190">
        <v>0</v>
      </c>
      <c r="U190">
        <v>0</v>
      </c>
      <c r="V190">
        <v>90</v>
      </c>
      <c r="W190">
        <v>50</v>
      </c>
      <c r="X190">
        <v>0</v>
      </c>
      <c r="Y190">
        <v>0</v>
      </c>
      <c r="Z190">
        <v>28</v>
      </c>
    </row>
    <row r="191" spans="1:26">
      <c r="A191" t="s">
        <v>279</v>
      </c>
      <c r="B191">
        <v>186</v>
      </c>
      <c r="C191">
        <v>100</v>
      </c>
      <c r="D191" s="31">
        <v>0.34965034965034963</v>
      </c>
      <c r="G191">
        <v>66</v>
      </c>
      <c r="H191">
        <v>11</v>
      </c>
      <c r="I191">
        <v>0</v>
      </c>
      <c r="J191">
        <v>0</v>
      </c>
      <c r="K191">
        <v>0</v>
      </c>
      <c r="L191">
        <v>53</v>
      </c>
      <c r="M191">
        <v>38</v>
      </c>
      <c r="N191">
        <v>0</v>
      </c>
      <c r="O191">
        <v>0</v>
      </c>
      <c r="P191">
        <v>0</v>
      </c>
      <c r="Q191">
        <v>9</v>
      </c>
      <c r="R191">
        <v>9</v>
      </c>
      <c r="S191">
        <v>0</v>
      </c>
      <c r="T191">
        <v>0</v>
      </c>
      <c r="U191">
        <v>0</v>
      </c>
      <c r="V191">
        <v>133</v>
      </c>
      <c r="W191">
        <v>112</v>
      </c>
      <c r="X191">
        <v>0</v>
      </c>
      <c r="Y191">
        <v>25</v>
      </c>
      <c r="Z191">
        <v>59</v>
      </c>
    </row>
    <row r="192" spans="1:26">
      <c r="A192" t="s">
        <v>280</v>
      </c>
      <c r="D192" s="31" t="s">
        <v>491</v>
      </c>
      <c r="G192" t="s">
        <v>93</v>
      </c>
      <c r="H192" t="s">
        <v>93</v>
      </c>
      <c r="I192" t="s">
        <v>93</v>
      </c>
      <c r="J192" t="s">
        <v>93</v>
      </c>
      <c r="K192" t="s">
        <v>93</v>
      </c>
      <c r="L192" t="s">
        <v>93</v>
      </c>
      <c r="M192" t="s">
        <v>93</v>
      </c>
      <c r="N192" t="s">
        <v>93</v>
      </c>
      <c r="O192" t="s">
        <v>93</v>
      </c>
      <c r="P192" t="s">
        <v>93</v>
      </c>
      <c r="Q192" t="s">
        <v>93</v>
      </c>
      <c r="R192" t="s">
        <v>93</v>
      </c>
      <c r="S192" t="s">
        <v>93</v>
      </c>
      <c r="T192" t="s">
        <v>93</v>
      </c>
      <c r="U192" t="s">
        <v>93</v>
      </c>
      <c r="V192" t="s">
        <v>93</v>
      </c>
      <c r="W192" t="s">
        <v>93</v>
      </c>
      <c r="X192" t="s">
        <v>93</v>
      </c>
      <c r="Y192" t="s">
        <v>93</v>
      </c>
      <c r="Z192" t="s">
        <v>93</v>
      </c>
    </row>
    <row r="193" spans="1:26">
      <c r="A193" t="s">
        <v>281</v>
      </c>
      <c r="B193">
        <v>295</v>
      </c>
      <c r="C193">
        <v>57</v>
      </c>
      <c r="D193" s="31">
        <v>0.16193181818181818</v>
      </c>
      <c r="G193">
        <v>104</v>
      </c>
      <c r="H193">
        <v>59</v>
      </c>
      <c r="L193">
        <v>67</v>
      </c>
      <c r="M193">
        <v>50</v>
      </c>
      <c r="O193">
        <v>15</v>
      </c>
      <c r="Q193">
        <v>5</v>
      </c>
      <c r="R193">
        <v>10</v>
      </c>
      <c r="T193">
        <v>16</v>
      </c>
      <c r="U193">
        <v>26</v>
      </c>
      <c r="V193">
        <v>93</v>
      </c>
      <c r="W193">
        <v>73</v>
      </c>
      <c r="Y193">
        <v>129</v>
      </c>
      <c r="Z193">
        <v>140</v>
      </c>
    </row>
    <row r="194" spans="1:26">
      <c r="A194" t="s">
        <v>282</v>
      </c>
      <c r="B194">
        <v>177</v>
      </c>
      <c r="C194">
        <v>69</v>
      </c>
      <c r="D194" s="31">
        <v>0.28048780487804881</v>
      </c>
      <c r="G194">
        <v>7</v>
      </c>
      <c r="H194">
        <v>1</v>
      </c>
      <c r="I194">
        <v>0</v>
      </c>
      <c r="J194">
        <v>0</v>
      </c>
      <c r="K194">
        <v>0</v>
      </c>
      <c r="L194">
        <v>83</v>
      </c>
      <c r="M194">
        <v>40</v>
      </c>
      <c r="N194">
        <v>0</v>
      </c>
      <c r="O194">
        <v>34</v>
      </c>
      <c r="P194">
        <v>0</v>
      </c>
      <c r="Q194">
        <v>39</v>
      </c>
      <c r="R194">
        <v>7</v>
      </c>
      <c r="S194">
        <v>0</v>
      </c>
      <c r="T194">
        <v>0</v>
      </c>
      <c r="U194">
        <v>35</v>
      </c>
      <c r="V194">
        <v>62</v>
      </c>
      <c r="W194">
        <v>24</v>
      </c>
      <c r="X194">
        <v>0</v>
      </c>
      <c r="Y194">
        <v>0</v>
      </c>
      <c r="Z194">
        <v>5</v>
      </c>
    </row>
    <row r="195" spans="1:26">
      <c r="A195" t="s">
        <v>283</v>
      </c>
      <c r="B195">
        <v>381</v>
      </c>
      <c r="C195">
        <v>13</v>
      </c>
      <c r="D195" s="31">
        <v>3.2994923857868022E-2</v>
      </c>
      <c r="G195">
        <v>91</v>
      </c>
      <c r="H195">
        <v>0</v>
      </c>
      <c r="I195">
        <v>0</v>
      </c>
      <c r="J195">
        <v>0</v>
      </c>
      <c r="K195">
        <v>0</v>
      </c>
      <c r="L195">
        <v>167</v>
      </c>
      <c r="M195">
        <v>95</v>
      </c>
      <c r="N195">
        <v>0</v>
      </c>
      <c r="O195">
        <v>7</v>
      </c>
      <c r="P195">
        <v>0</v>
      </c>
      <c r="Q195">
        <v>16</v>
      </c>
      <c r="R195">
        <v>12</v>
      </c>
      <c r="S195">
        <v>0</v>
      </c>
      <c r="T195">
        <v>3</v>
      </c>
      <c r="U195">
        <v>0</v>
      </c>
      <c r="V195">
        <v>200</v>
      </c>
      <c r="W195">
        <v>125</v>
      </c>
      <c r="X195">
        <v>0</v>
      </c>
      <c r="Y195">
        <v>0</v>
      </c>
      <c r="Z195">
        <v>193</v>
      </c>
    </row>
    <row r="196" spans="1:26">
      <c r="A196" t="s">
        <v>284</v>
      </c>
      <c r="B196">
        <v>69</v>
      </c>
      <c r="C196">
        <v>0</v>
      </c>
      <c r="D196" s="31">
        <v>0</v>
      </c>
      <c r="G196">
        <v>7</v>
      </c>
      <c r="L196">
        <v>62</v>
      </c>
      <c r="Q196">
        <v>0</v>
      </c>
      <c r="V196">
        <v>38</v>
      </c>
    </row>
    <row r="197" spans="1:26">
      <c r="A197" t="s">
        <v>285</v>
      </c>
      <c r="B197">
        <v>401</v>
      </c>
      <c r="C197">
        <v>44</v>
      </c>
      <c r="D197" s="31">
        <v>9.8876404494382023E-2</v>
      </c>
      <c r="G197">
        <v>34</v>
      </c>
      <c r="H197">
        <v>4</v>
      </c>
      <c r="I197">
        <v>0</v>
      </c>
      <c r="J197">
        <v>0</v>
      </c>
      <c r="K197">
        <v>0</v>
      </c>
      <c r="L197">
        <v>157</v>
      </c>
      <c r="M197">
        <v>143</v>
      </c>
      <c r="N197">
        <v>5</v>
      </c>
      <c r="O197">
        <v>3</v>
      </c>
      <c r="P197">
        <v>0</v>
      </c>
      <c r="Q197">
        <v>38</v>
      </c>
      <c r="R197">
        <v>25</v>
      </c>
      <c r="S197">
        <v>0</v>
      </c>
      <c r="T197">
        <v>5</v>
      </c>
      <c r="U197">
        <v>31</v>
      </c>
      <c r="V197">
        <v>213</v>
      </c>
      <c r="W197">
        <v>107</v>
      </c>
      <c r="X197">
        <v>0</v>
      </c>
      <c r="Y197">
        <v>64</v>
      </c>
      <c r="Z197">
        <v>153</v>
      </c>
    </row>
    <row r="198" spans="1:26">
      <c r="A198" t="s">
        <v>286</v>
      </c>
      <c r="B198">
        <v>80</v>
      </c>
      <c r="C198">
        <v>56</v>
      </c>
      <c r="D198" s="31">
        <v>0.41176470588235292</v>
      </c>
      <c r="G198">
        <v>8</v>
      </c>
      <c r="H198">
        <v>0</v>
      </c>
      <c r="I198">
        <v>0</v>
      </c>
      <c r="J198">
        <v>0</v>
      </c>
      <c r="K198">
        <v>0</v>
      </c>
      <c r="L198">
        <v>23</v>
      </c>
      <c r="M198">
        <v>38</v>
      </c>
      <c r="N198">
        <v>0</v>
      </c>
      <c r="O198">
        <v>53</v>
      </c>
      <c r="P198">
        <v>0</v>
      </c>
      <c r="Q198">
        <v>1</v>
      </c>
      <c r="R198">
        <v>10</v>
      </c>
      <c r="S198">
        <v>0</v>
      </c>
      <c r="T198">
        <v>0</v>
      </c>
      <c r="U198">
        <v>3</v>
      </c>
      <c r="V198">
        <v>40</v>
      </c>
      <c r="W198">
        <v>49</v>
      </c>
      <c r="X198">
        <v>0</v>
      </c>
      <c r="Y198">
        <v>0</v>
      </c>
      <c r="Z198">
        <v>53</v>
      </c>
    </row>
    <row r="199" spans="1:26">
      <c r="A199" t="s">
        <v>287</v>
      </c>
      <c r="B199">
        <v>111</v>
      </c>
      <c r="C199">
        <v>41</v>
      </c>
      <c r="D199" s="31">
        <v>0.26973684210526316</v>
      </c>
      <c r="G199">
        <v>8</v>
      </c>
      <c r="H199">
        <v>0</v>
      </c>
      <c r="I199">
        <v>0</v>
      </c>
      <c r="J199">
        <v>0</v>
      </c>
      <c r="K199">
        <v>0</v>
      </c>
      <c r="L199">
        <v>50</v>
      </c>
      <c r="M199">
        <v>38</v>
      </c>
      <c r="N199">
        <v>19</v>
      </c>
      <c r="O199">
        <v>0</v>
      </c>
      <c r="P199">
        <v>0</v>
      </c>
      <c r="Q199">
        <v>8</v>
      </c>
      <c r="R199">
        <v>7</v>
      </c>
      <c r="S199">
        <v>0</v>
      </c>
      <c r="T199">
        <v>0</v>
      </c>
      <c r="U199">
        <v>1</v>
      </c>
      <c r="V199">
        <v>66</v>
      </c>
      <c r="W199">
        <v>30</v>
      </c>
      <c r="X199">
        <v>0</v>
      </c>
      <c r="Y199">
        <v>0</v>
      </c>
      <c r="Z199">
        <v>71</v>
      </c>
    </row>
    <row r="200" spans="1:26">
      <c r="A200" t="s">
        <v>288</v>
      </c>
      <c r="B200">
        <v>288</v>
      </c>
      <c r="C200">
        <v>237</v>
      </c>
      <c r="D200" s="31">
        <v>0.4514285714285714</v>
      </c>
      <c r="G200">
        <v>16</v>
      </c>
      <c r="H200">
        <v>3</v>
      </c>
      <c r="L200">
        <v>135</v>
      </c>
      <c r="M200">
        <v>103</v>
      </c>
      <c r="N200">
        <v>204</v>
      </c>
      <c r="P200">
        <v>1</v>
      </c>
      <c r="Q200">
        <v>14</v>
      </c>
      <c r="R200">
        <v>17</v>
      </c>
      <c r="T200">
        <v>23</v>
      </c>
      <c r="U200">
        <v>9</v>
      </c>
      <c r="V200">
        <v>157</v>
      </c>
      <c r="W200">
        <v>68</v>
      </c>
      <c r="Y200">
        <v>94</v>
      </c>
      <c r="Z200">
        <v>43</v>
      </c>
    </row>
    <row r="201" spans="1:26">
      <c r="A201" t="s">
        <v>289</v>
      </c>
      <c r="B201">
        <v>123</v>
      </c>
      <c r="C201">
        <v>80</v>
      </c>
      <c r="D201" s="31">
        <v>0.39408866995073893</v>
      </c>
      <c r="G201">
        <v>0</v>
      </c>
      <c r="H201">
        <v>0</v>
      </c>
      <c r="I201">
        <v>0</v>
      </c>
      <c r="J201">
        <v>0</v>
      </c>
      <c r="K201">
        <v>0</v>
      </c>
      <c r="L201">
        <v>45</v>
      </c>
      <c r="M201">
        <v>56</v>
      </c>
      <c r="N201">
        <v>0</v>
      </c>
      <c r="O201">
        <v>2</v>
      </c>
      <c r="P201">
        <v>0</v>
      </c>
      <c r="Q201">
        <v>10</v>
      </c>
      <c r="R201">
        <v>12</v>
      </c>
      <c r="S201">
        <v>0</v>
      </c>
      <c r="T201">
        <v>0</v>
      </c>
      <c r="U201">
        <v>0</v>
      </c>
      <c r="V201">
        <v>92</v>
      </c>
      <c r="W201">
        <v>57</v>
      </c>
      <c r="X201">
        <v>0</v>
      </c>
      <c r="Y201">
        <v>0</v>
      </c>
      <c r="Z201">
        <v>30</v>
      </c>
    </row>
    <row r="202" spans="1:26">
      <c r="A202" t="s">
        <v>290</v>
      </c>
      <c r="B202">
        <v>481</v>
      </c>
      <c r="C202">
        <v>34</v>
      </c>
      <c r="D202" s="31">
        <v>6.6019417475728162E-2</v>
      </c>
      <c r="G202">
        <v>59</v>
      </c>
      <c r="H202">
        <v>3</v>
      </c>
      <c r="L202">
        <v>320</v>
      </c>
      <c r="M202">
        <v>68</v>
      </c>
      <c r="Q202">
        <v>21</v>
      </c>
      <c r="R202">
        <v>10</v>
      </c>
      <c r="V202">
        <v>242</v>
      </c>
      <c r="W202">
        <v>68</v>
      </c>
    </row>
    <row r="203" spans="1:26">
      <c r="A203" t="s">
        <v>291</v>
      </c>
      <c r="B203">
        <v>117</v>
      </c>
      <c r="C203">
        <v>9</v>
      </c>
      <c r="D203" s="31">
        <v>7.1428571428571425E-2</v>
      </c>
      <c r="G203">
        <v>0</v>
      </c>
      <c r="H203">
        <v>0</v>
      </c>
      <c r="I203">
        <v>0</v>
      </c>
      <c r="J203">
        <v>0</v>
      </c>
      <c r="K203">
        <v>0</v>
      </c>
      <c r="L203">
        <v>78</v>
      </c>
      <c r="M203">
        <v>39</v>
      </c>
      <c r="N203">
        <v>0</v>
      </c>
      <c r="O203">
        <v>0</v>
      </c>
      <c r="P203">
        <v>0</v>
      </c>
      <c r="Q203">
        <v>0</v>
      </c>
      <c r="R203">
        <v>0</v>
      </c>
      <c r="S203">
        <v>0</v>
      </c>
      <c r="T203">
        <v>0</v>
      </c>
      <c r="U203">
        <v>9</v>
      </c>
      <c r="V203">
        <v>66</v>
      </c>
      <c r="W203">
        <v>56</v>
      </c>
      <c r="X203">
        <v>0</v>
      </c>
      <c r="Y203">
        <v>0</v>
      </c>
      <c r="Z203">
        <v>31</v>
      </c>
    </row>
    <row r="204" spans="1:26">
      <c r="A204" t="s">
        <v>292</v>
      </c>
      <c r="B204">
        <v>351</v>
      </c>
      <c r="C204">
        <v>144</v>
      </c>
      <c r="D204" s="31">
        <v>0.29090909090909089</v>
      </c>
      <c r="G204">
        <v>38</v>
      </c>
      <c r="H204">
        <v>3</v>
      </c>
      <c r="I204">
        <v>0</v>
      </c>
      <c r="J204">
        <v>0</v>
      </c>
      <c r="K204">
        <v>0</v>
      </c>
      <c r="L204">
        <v>103</v>
      </c>
      <c r="M204">
        <v>126</v>
      </c>
      <c r="N204">
        <v>0</v>
      </c>
      <c r="O204">
        <v>132</v>
      </c>
      <c r="P204">
        <v>0</v>
      </c>
      <c r="Q204">
        <v>61</v>
      </c>
      <c r="R204">
        <v>20</v>
      </c>
      <c r="S204">
        <v>0</v>
      </c>
      <c r="T204">
        <v>9</v>
      </c>
      <c r="U204">
        <v>3</v>
      </c>
      <c r="V204">
        <v>157</v>
      </c>
      <c r="W204">
        <v>145</v>
      </c>
      <c r="X204">
        <v>0</v>
      </c>
      <c r="Y204">
        <v>39</v>
      </c>
      <c r="Z204">
        <v>110</v>
      </c>
    </row>
    <row r="205" spans="1:26">
      <c r="A205" t="s">
        <v>293</v>
      </c>
      <c r="B205">
        <v>297</v>
      </c>
      <c r="C205">
        <v>67</v>
      </c>
      <c r="D205" s="31">
        <v>0.18406593406593408</v>
      </c>
      <c r="G205">
        <v>38</v>
      </c>
      <c r="H205">
        <v>3</v>
      </c>
      <c r="I205">
        <v>0</v>
      </c>
      <c r="J205">
        <v>0</v>
      </c>
      <c r="K205">
        <v>0</v>
      </c>
      <c r="L205">
        <v>104</v>
      </c>
      <c r="M205">
        <v>152</v>
      </c>
      <c r="N205">
        <v>0</v>
      </c>
      <c r="O205">
        <v>67</v>
      </c>
      <c r="P205">
        <v>0</v>
      </c>
      <c r="Q205">
        <v>0</v>
      </c>
      <c r="R205">
        <v>0</v>
      </c>
      <c r="S205">
        <v>0</v>
      </c>
      <c r="T205">
        <v>0</v>
      </c>
      <c r="U205">
        <v>0</v>
      </c>
      <c r="V205">
        <v>105</v>
      </c>
      <c r="W205">
        <v>28</v>
      </c>
      <c r="X205">
        <v>29</v>
      </c>
      <c r="Y205">
        <v>0</v>
      </c>
      <c r="Z205">
        <v>194</v>
      </c>
    </row>
    <row r="206" spans="1:26">
      <c r="A206" t="s">
        <v>294</v>
      </c>
      <c r="B206">
        <v>323</v>
      </c>
      <c r="C206">
        <v>148</v>
      </c>
      <c r="D206" s="31">
        <v>0.31422505307855625</v>
      </c>
      <c r="G206">
        <v>6</v>
      </c>
      <c r="H206">
        <v>2</v>
      </c>
      <c r="I206">
        <v>0</v>
      </c>
      <c r="J206">
        <v>0</v>
      </c>
      <c r="K206">
        <v>0</v>
      </c>
      <c r="L206">
        <v>217</v>
      </c>
      <c r="M206">
        <v>63</v>
      </c>
      <c r="N206">
        <v>0</v>
      </c>
      <c r="O206">
        <v>75</v>
      </c>
      <c r="P206">
        <v>0</v>
      </c>
      <c r="Q206">
        <v>20</v>
      </c>
      <c r="R206">
        <v>15</v>
      </c>
      <c r="S206">
        <v>0</v>
      </c>
      <c r="T206">
        <v>10</v>
      </c>
      <c r="U206">
        <v>44</v>
      </c>
      <c r="V206">
        <v>274</v>
      </c>
      <c r="W206">
        <v>129</v>
      </c>
      <c r="X206">
        <v>0</v>
      </c>
      <c r="Y206">
        <v>12</v>
      </c>
      <c r="Z206">
        <v>40</v>
      </c>
    </row>
    <row r="207" spans="1:26">
      <c r="A207" t="s">
        <v>295</v>
      </c>
      <c r="B207">
        <v>388</v>
      </c>
      <c r="C207">
        <v>91.42</v>
      </c>
      <c r="D207" s="31">
        <v>0.19068874890492679</v>
      </c>
      <c r="G207">
        <v>29</v>
      </c>
      <c r="H207">
        <v>27</v>
      </c>
      <c r="I207">
        <v>0</v>
      </c>
      <c r="J207">
        <v>0</v>
      </c>
      <c r="K207">
        <v>1</v>
      </c>
      <c r="L207">
        <v>120</v>
      </c>
      <c r="M207">
        <v>171</v>
      </c>
      <c r="N207">
        <v>0</v>
      </c>
      <c r="O207">
        <v>69</v>
      </c>
      <c r="P207">
        <v>2</v>
      </c>
      <c r="Q207">
        <v>22</v>
      </c>
      <c r="R207">
        <v>19</v>
      </c>
      <c r="S207">
        <v>0</v>
      </c>
      <c r="T207">
        <v>12</v>
      </c>
      <c r="U207">
        <v>5</v>
      </c>
      <c r="V207">
        <v>49</v>
      </c>
      <c r="W207">
        <v>67</v>
      </c>
      <c r="X207">
        <v>0</v>
      </c>
      <c r="Y207">
        <v>78</v>
      </c>
      <c r="Z207">
        <v>176</v>
      </c>
    </row>
    <row r="208" spans="1:26">
      <c r="A208" t="s">
        <v>296</v>
      </c>
      <c r="B208">
        <v>114</v>
      </c>
      <c r="C208">
        <v>57</v>
      </c>
      <c r="D208" s="31">
        <v>0.33333333333333331</v>
      </c>
      <c r="G208">
        <v>20</v>
      </c>
      <c r="H208">
        <v>4</v>
      </c>
      <c r="I208">
        <v>0</v>
      </c>
      <c r="J208">
        <v>0</v>
      </c>
      <c r="K208">
        <v>0</v>
      </c>
      <c r="L208">
        <v>24</v>
      </c>
      <c r="M208">
        <v>33</v>
      </c>
      <c r="N208">
        <v>0</v>
      </c>
      <c r="O208">
        <v>46</v>
      </c>
      <c r="P208">
        <v>0</v>
      </c>
      <c r="Q208">
        <v>21</v>
      </c>
      <c r="R208">
        <v>12</v>
      </c>
      <c r="S208">
        <v>0</v>
      </c>
      <c r="T208">
        <v>0</v>
      </c>
      <c r="U208">
        <v>11</v>
      </c>
      <c r="V208">
        <v>54</v>
      </c>
      <c r="W208">
        <v>21</v>
      </c>
      <c r="X208">
        <v>0</v>
      </c>
      <c r="Y208">
        <v>21</v>
      </c>
      <c r="Z208">
        <v>27</v>
      </c>
    </row>
    <row r="209" spans="1:26">
      <c r="A209" t="s">
        <v>297</v>
      </c>
      <c r="B209">
        <v>253</v>
      </c>
      <c r="C209">
        <v>185</v>
      </c>
      <c r="D209" s="31">
        <v>0.4223744292237443</v>
      </c>
      <c r="G209">
        <v>32</v>
      </c>
      <c r="H209">
        <v>7</v>
      </c>
      <c r="I209">
        <v>0</v>
      </c>
      <c r="J209">
        <v>0</v>
      </c>
      <c r="K209">
        <v>0</v>
      </c>
      <c r="L209">
        <v>95</v>
      </c>
      <c r="M209">
        <v>65</v>
      </c>
      <c r="N209">
        <v>0</v>
      </c>
      <c r="O209">
        <v>156</v>
      </c>
      <c r="P209">
        <v>1</v>
      </c>
      <c r="Q209">
        <v>26</v>
      </c>
      <c r="R209">
        <v>28</v>
      </c>
      <c r="S209">
        <v>0</v>
      </c>
      <c r="T209">
        <v>23</v>
      </c>
      <c r="U209">
        <v>0</v>
      </c>
      <c r="V209">
        <v>127</v>
      </c>
      <c r="W209">
        <v>112</v>
      </c>
      <c r="X209">
        <v>0</v>
      </c>
      <c r="Y209">
        <v>337</v>
      </c>
      <c r="Z209">
        <v>61</v>
      </c>
    </row>
    <row r="210" spans="1:26">
      <c r="A210" t="s">
        <v>298</v>
      </c>
      <c r="B210">
        <v>292</v>
      </c>
      <c r="C210">
        <v>196</v>
      </c>
      <c r="D210" s="31">
        <v>0.40163934426229508</v>
      </c>
      <c r="G210">
        <v>34</v>
      </c>
      <c r="H210">
        <v>5</v>
      </c>
      <c r="I210">
        <v>0</v>
      </c>
      <c r="J210">
        <v>0</v>
      </c>
      <c r="K210">
        <v>0</v>
      </c>
      <c r="L210">
        <v>141</v>
      </c>
      <c r="M210">
        <v>93</v>
      </c>
      <c r="N210">
        <v>0</v>
      </c>
      <c r="O210">
        <v>196</v>
      </c>
      <c r="P210">
        <v>0</v>
      </c>
      <c r="Q210">
        <v>10</v>
      </c>
      <c r="R210">
        <v>9</v>
      </c>
      <c r="S210">
        <v>0</v>
      </c>
      <c r="T210">
        <v>0</v>
      </c>
      <c r="U210">
        <v>0</v>
      </c>
      <c r="V210">
        <v>147</v>
      </c>
      <c r="W210">
        <v>116</v>
      </c>
      <c r="X210">
        <v>0</v>
      </c>
      <c r="Y210">
        <v>35</v>
      </c>
      <c r="Z210">
        <v>70</v>
      </c>
    </row>
    <row r="211" spans="1:26">
      <c r="A211" t="s">
        <v>299</v>
      </c>
      <c r="B211">
        <v>186</v>
      </c>
      <c r="C211">
        <v>50</v>
      </c>
      <c r="D211" s="31">
        <v>0.21186440677966101</v>
      </c>
      <c r="G211">
        <v>22</v>
      </c>
      <c r="H211">
        <v>0</v>
      </c>
      <c r="I211">
        <v>0</v>
      </c>
      <c r="J211">
        <v>0</v>
      </c>
      <c r="K211">
        <v>0</v>
      </c>
      <c r="L211">
        <v>102</v>
      </c>
      <c r="M211">
        <v>60</v>
      </c>
      <c r="N211">
        <v>0</v>
      </c>
      <c r="O211">
        <v>47</v>
      </c>
      <c r="P211">
        <v>0</v>
      </c>
      <c r="Q211">
        <v>2</v>
      </c>
      <c r="R211">
        <v>0</v>
      </c>
      <c r="S211">
        <v>0</v>
      </c>
      <c r="T211">
        <v>3</v>
      </c>
      <c r="U211">
        <v>0</v>
      </c>
      <c r="V211">
        <v>106</v>
      </c>
      <c r="W211">
        <v>32</v>
      </c>
      <c r="X211">
        <v>0</v>
      </c>
      <c r="Y211">
        <v>31</v>
      </c>
      <c r="Z211">
        <v>55</v>
      </c>
    </row>
    <row r="212" spans="1:26">
      <c r="A212" t="s">
        <v>300</v>
      </c>
      <c r="B212">
        <v>58</v>
      </c>
      <c r="C212">
        <v>135</v>
      </c>
      <c r="D212" s="31">
        <v>0.69948186528497414</v>
      </c>
      <c r="G212">
        <v>10</v>
      </c>
      <c r="H212">
        <v>6</v>
      </c>
      <c r="I212">
        <v>0</v>
      </c>
      <c r="J212">
        <v>0</v>
      </c>
      <c r="K212">
        <v>0</v>
      </c>
      <c r="L212">
        <v>18</v>
      </c>
      <c r="M212">
        <v>17</v>
      </c>
      <c r="N212">
        <v>0</v>
      </c>
      <c r="O212">
        <v>120</v>
      </c>
      <c r="P212">
        <v>8</v>
      </c>
      <c r="Q212">
        <v>1</v>
      </c>
      <c r="R212">
        <v>6</v>
      </c>
      <c r="S212">
        <v>5</v>
      </c>
      <c r="T212">
        <v>0</v>
      </c>
      <c r="U212">
        <v>2</v>
      </c>
      <c r="V212">
        <v>35</v>
      </c>
      <c r="W212">
        <v>30</v>
      </c>
      <c r="X212">
        <v>2</v>
      </c>
      <c r="Y212">
        <v>0</v>
      </c>
      <c r="Z212">
        <v>49</v>
      </c>
    </row>
    <row r="213" spans="1:26">
      <c r="A213" t="s">
        <v>301</v>
      </c>
      <c r="B213">
        <v>149</v>
      </c>
      <c r="C213">
        <v>77</v>
      </c>
      <c r="D213" s="31">
        <v>0.34070796460176989</v>
      </c>
      <c r="G213">
        <v>13</v>
      </c>
      <c r="H213">
        <v>1</v>
      </c>
      <c r="I213">
        <v>0</v>
      </c>
      <c r="J213">
        <v>0</v>
      </c>
      <c r="K213">
        <v>0</v>
      </c>
      <c r="L213">
        <v>68</v>
      </c>
      <c r="M213">
        <v>36</v>
      </c>
      <c r="N213">
        <v>0</v>
      </c>
      <c r="O213">
        <v>66</v>
      </c>
      <c r="P213">
        <v>0</v>
      </c>
      <c r="Q213">
        <v>15</v>
      </c>
      <c r="R213">
        <v>16</v>
      </c>
      <c r="S213">
        <v>0</v>
      </c>
      <c r="T213">
        <v>10</v>
      </c>
      <c r="U213">
        <v>0</v>
      </c>
      <c r="V213">
        <v>60</v>
      </c>
      <c r="W213">
        <v>15</v>
      </c>
      <c r="X213">
        <v>1</v>
      </c>
      <c r="Y213">
        <v>28</v>
      </c>
      <c r="Z213">
        <v>8</v>
      </c>
    </row>
    <row r="214" spans="1:26">
      <c r="A214" t="s">
        <v>302</v>
      </c>
      <c r="B214">
        <v>148</v>
      </c>
      <c r="C214">
        <v>120</v>
      </c>
      <c r="D214" s="31">
        <v>0.44776119402985076</v>
      </c>
      <c r="G214">
        <v>23</v>
      </c>
      <c r="H214">
        <v>21</v>
      </c>
      <c r="I214">
        <v>0</v>
      </c>
      <c r="J214">
        <v>0</v>
      </c>
      <c r="K214">
        <v>0</v>
      </c>
      <c r="L214">
        <v>37</v>
      </c>
      <c r="M214">
        <v>55</v>
      </c>
      <c r="N214">
        <v>0</v>
      </c>
      <c r="O214">
        <v>89</v>
      </c>
      <c r="P214">
        <v>10</v>
      </c>
      <c r="Q214">
        <v>2</v>
      </c>
      <c r="R214">
        <v>10</v>
      </c>
      <c r="S214">
        <v>0</v>
      </c>
      <c r="T214">
        <v>21</v>
      </c>
      <c r="U214">
        <v>0</v>
      </c>
      <c r="V214">
        <v>52</v>
      </c>
      <c r="W214">
        <v>50</v>
      </c>
      <c r="X214">
        <v>0</v>
      </c>
      <c r="Y214">
        <v>8</v>
      </c>
      <c r="Z214">
        <v>86</v>
      </c>
    </row>
    <row r="215" spans="1:26">
      <c r="A215" t="s">
        <v>303</v>
      </c>
      <c r="B215">
        <v>263</v>
      </c>
      <c r="C215">
        <v>172</v>
      </c>
      <c r="D215" s="31">
        <v>0.39540229885057471</v>
      </c>
      <c r="G215">
        <v>22</v>
      </c>
      <c r="H215">
        <v>8</v>
      </c>
      <c r="J215">
        <v>2</v>
      </c>
      <c r="L215">
        <v>90</v>
      </c>
      <c r="M215">
        <v>91</v>
      </c>
      <c r="O215">
        <v>89</v>
      </c>
      <c r="P215">
        <v>1</v>
      </c>
      <c r="Q215">
        <v>22</v>
      </c>
      <c r="R215">
        <v>30</v>
      </c>
      <c r="T215">
        <v>77</v>
      </c>
      <c r="V215">
        <v>113</v>
      </c>
      <c r="W215">
        <v>89</v>
      </c>
      <c r="Y215">
        <v>189</v>
      </c>
      <c r="Z215">
        <v>63</v>
      </c>
    </row>
    <row r="216" spans="1:26">
      <c r="A216" t="s">
        <v>304</v>
      </c>
      <c r="D216" s="31" t="s">
        <v>491</v>
      </c>
      <c r="G216" t="s">
        <v>93</v>
      </c>
      <c r="H216" t="s">
        <v>93</v>
      </c>
      <c r="I216" t="s">
        <v>93</v>
      </c>
      <c r="J216" t="s">
        <v>93</v>
      </c>
      <c r="K216" t="s">
        <v>93</v>
      </c>
      <c r="L216" t="s">
        <v>93</v>
      </c>
      <c r="M216" t="s">
        <v>93</v>
      </c>
      <c r="N216" t="s">
        <v>93</v>
      </c>
      <c r="O216" t="s">
        <v>93</v>
      </c>
      <c r="P216" t="s">
        <v>93</v>
      </c>
      <c r="Q216" t="s">
        <v>93</v>
      </c>
      <c r="R216" t="s">
        <v>93</v>
      </c>
      <c r="S216" t="s">
        <v>93</v>
      </c>
      <c r="T216" t="s">
        <v>93</v>
      </c>
      <c r="U216" t="s">
        <v>93</v>
      </c>
      <c r="V216" t="s">
        <v>93</v>
      </c>
      <c r="W216" t="s">
        <v>93</v>
      </c>
      <c r="X216" t="s">
        <v>93</v>
      </c>
      <c r="Y216" t="s">
        <v>93</v>
      </c>
      <c r="Z216" t="s">
        <v>93</v>
      </c>
    </row>
    <row r="217" spans="1:26">
      <c r="A217" t="s">
        <v>305</v>
      </c>
      <c r="B217">
        <v>149</v>
      </c>
      <c r="C217">
        <v>0</v>
      </c>
      <c r="D217" s="31">
        <v>0</v>
      </c>
      <c r="L217">
        <v>149</v>
      </c>
      <c r="V217">
        <v>115</v>
      </c>
    </row>
    <row r="218" spans="1:26">
      <c r="A218" t="s">
        <v>306</v>
      </c>
      <c r="D218" s="31" t="s">
        <v>491</v>
      </c>
      <c r="G218" t="s">
        <v>93</v>
      </c>
      <c r="H218" t="s">
        <v>93</v>
      </c>
      <c r="I218" t="s">
        <v>93</v>
      </c>
      <c r="J218" t="s">
        <v>93</v>
      </c>
      <c r="K218" t="s">
        <v>93</v>
      </c>
      <c r="L218" t="s">
        <v>93</v>
      </c>
      <c r="M218" t="s">
        <v>93</v>
      </c>
      <c r="N218" t="s">
        <v>93</v>
      </c>
      <c r="O218" t="s">
        <v>93</v>
      </c>
      <c r="P218" t="s">
        <v>93</v>
      </c>
      <c r="Q218" t="s">
        <v>93</v>
      </c>
      <c r="R218" t="s">
        <v>93</v>
      </c>
      <c r="S218" t="s">
        <v>93</v>
      </c>
      <c r="T218" t="s">
        <v>93</v>
      </c>
      <c r="U218" t="s">
        <v>93</v>
      </c>
      <c r="V218" t="s">
        <v>93</v>
      </c>
      <c r="W218" t="s">
        <v>93</v>
      </c>
      <c r="X218" t="s">
        <v>93</v>
      </c>
      <c r="Y218" t="s">
        <v>93</v>
      </c>
      <c r="Z218" t="s">
        <v>93</v>
      </c>
    </row>
    <row r="219" spans="1:26">
      <c r="A219" t="s">
        <v>307</v>
      </c>
      <c r="B219">
        <v>111</v>
      </c>
      <c r="C219">
        <v>90</v>
      </c>
      <c r="D219" s="31">
        <v>0.44776119402985076</v>
      </c>
      <c r="G219">
        <v>10</v>
      </c>
      <c r="H219">
        <v>1</v>
      </c>
      <c r="I219">
        <v>0</v>
      </c>
      <c r="J219">
        <v>0</v>
      </c>
      <c r="K219">
        <v>0</v>
      </c>
      <c r="L219">
        <v>73</v>
      </c>
      <c r="M219">
        <v>27</v>
      </c>
      <c r="N219">
        <v>0</v>
      </c>
      <c r="O219">
        <v>89</v>
      </c>
      <c r="P219">
        <v>0</v>
      </c>
      <c r="Q219">
        <v>0</v>
      </c>
      <c r="R219">
        <v>0</v>
      </c>
      <c r="S219">
        <v>0</v>
      </c>
      <c r="T219">
        <v>0</v>
      </c>
      <c r="U219">
        <v>0</v>
      </c>
      <c r="V219">
        <v>59</v>
      </c>
      <c r="W219">
        <v>61</v>
      </c>
      <c r="X219">
        <v>43</v>
      </c>
      <c r="Y219">
        <v>0</v>
      </c>
      <c r="Z219">
        <v>42</v>
      </c>
    </row>
    <row r="220" spans="1:26">
      <c r="A220" t="s">
        <v>308</v>
      </c>
      <c r="B220">
        <v>157</v>
      </c>
      <c r="C220">
        <v>59</v>
      </c>
      <c r="D220" s="31">
        <v>0.27314814814814814</v>
      </c>
      <c r="G220">
        <v>6</v>
      </c>
      <c r="H220">
        <v>1</v>
      </c>
      <c r="I220">
        <v>0</v>
      </c>
      <c r="J220">
        <v>0</v>
      </c>
      <c r="K220">
        <v>0</v>
      </c>
      <c r="L220">
        <v>70</v>
      </c>
      <c r="M220">
        <v>59</v>
      </c>
      <c r="N220">
        <v>0</v>
      </c>
      <c r="O220">
        <v>39</v>
      </c>
      <c r="P220">
        <v>1</v>
      </c>
      <c r="Q220">
        <v>14</v>
      </c>
      <c r="R220">
        <v>7</v>
      </c>
      <c r="S220">
        <v>0</v>
      </c>
      <c r="T220">
        <v>7</v>
      </c>
      <c r="U220">
        <v>12</v>
      </c>
      <c r="V220">
        <v>101</v>
      </c>
      <c r="W220">
        <v>51</v>
      </c>
      <c r="X220">
        <v>0</v>
      </c>
      <c r="Y220">
        <v>47</v>
      </c>
      <c r="Z220">
        <v>52</v>
      </c>
    </row>
    <row r="221" spans="1:26">
      <c r="A221" t="s">
        <v>309</v>
      </c>
      <c r="B221">
        <v>153</v>
      </c>
      <c r="C221">
        <v>48</v>
      </c>
      <c r="D221" s="31">
        <v>0.23880597014925373</v>
      </c>
      <c r="G221">
        <v>65</v>
      </c>
      <c r="H221">
        <v>11</v>
      </c>
      <c r="I221">
        <v>0</v>
      </c>
      <c r="J221">
        <v>0</v>
      </c>
      <c r="K221">
        <v>0</v>
      </c>
      <c r="L221">
        <v>38</v>
      </c>
      <c r="M221">
        <v>30</v>
      </c>
      <c r="N221">
        <v>0</v>
      </c>
      <c r="O221">
        <v>46</v>
      </c>
      <c r="P221">
        <v>2</v>
      </c>
      <c r="Q221">
        <v>6</v>
      </c>
      <c r="R221">
        <v>3</v>
      </c>
      <c r="S221">
        <v>0</v>
      </c>
      <c r="T221">
        <v>0</v>
      </c>
      <c r="U221">
        <v>0</v>
      </c>
      <c r="V221">
        <v>119</v>
      </c>
      <c r="W221">
        <v>37</v>
      </c>
      <c r="X221">
        <v>0</v>
      </c>
      <c r="Y221">
        <v>0</v>
      </c>
      <c r="Z221">
        <v>45</v>
      </c>
    </row>
    <row r="222" spans="1:26">
      <c r="A222" t="s">
        <v>310</v>
      </c>
      <c r="B222">
        <v>183</v>
      </c>
      <c r="C222">
        <v>31</v>
      </c>
      <c r="D222" s="31">
        <v>0.14485981308411214</v>
      </c>
      <c r="G222">
        <v>30</v>
      </c>
      <c r="H222">
        <v>0</v>
      </c>
      <c r="I222">
        <v>0</v>
      </c>
      <c r="J222">
        <v>0</v>
      </c>
      <c r="K222">
        <v>0</v>
      </c>
      <c r="L222">
        <v>100</v>
      </c>
      <c r="M222">
        <v>14</v>
      </c>
      <c r="N222">
        <v>28</v>
      </c>
      <c r="O222">
        <v>0</v>
      </c>
      <c r="P222">
        <v>0</v>
      </c>
      <c r="Q222">
        <v>30</v>
      </c>
      <c r="R222">
        <v>9</v>
      </c>
      <c r="S222">
        <v>0</v>
      </c>
      <c r="T222">
        <v>0</v>
      </c>
      <c r="U222">
        <v>0</v>
      </c>
      <c r="V222">
        <v>162</v>
      </c>
      <c r="W222">
        <v>68</v>
      </c>
      <c r="X222">
        <v>0</v>
      </c>
      <c r="Y222">
        <v>0</v>
      </c>
      <c r="Z222">
        <v>41</v>
      </c>
    </row>
    <row r="223" spans="1:26">
      <c r="A223" t="s">
        <v>311</v>
      </c>
      <c r="B223">
        <v>102</v>
      </c>
      <c r="C223">
        <v>30</v>
      </c>
      <c r="D223" s="31">
        <v>0.22727272727272727</v>
      </c>
      <c r="G223">
        <v>22</v>
      </c>
      <c r="H223">
        <v>2</v>
      </c>
      <c r="I223">
        <v>0</v>
      </c>
      <c r="J223">
        <v>0</v>
      </c>
      <c r="K223">
        <v>0</v>
      </c>
      <c r="L223">
        <v>49</v>
      </c>
      <c r="M223">
        <v>21</v>
      </c>
      <c r="N223">
        <v>8</v>
      </c>
      <c r="O223">
        <v>4</v>
      </c>
      <c r="P223">
        <v>0</v>
      </c>
      <c r="Q223">
        <v>7</v>
      </c>
      <c r="R223">
        <v>1</v>
      </c>
      <c r="S223">
        <v>11</v>
      </c>
      <c r="T223">
        <v>5</v>
      </c>
      <c r="U223">
        <v>2</v>
      </c>
      <c r="V223">
        <v>51</v>
      </c>
      <c r="W223">
        <v>3</v>
      </c>
      <c r="X223">
        <v>0</v>
      </c>
      <c r="Y223">
        <v>2</v>
      </c>
      <c r="Z223">
        <v>38</v>
      </c>
    </row>
    <row r="224" spans="1:26">
      <c r="A224" t="s">
        <v>312</v>
      </c>
      <c r="B224">
        <v>108</v>
      </c>
      <c r="C224">
        <v>60</v>
      </c>
      <c r="D224" s="31">
        <v>0.35714285714285715</v>
      </c>
      <c r="G224">
        <v>12</v>
      </c>
      <c r="H224">
        <v>0</v>
      </c>
      <c r="I224">
        <v>0</v>
      </c>
      <c r="J224">
        <v>0</v>
      </c>
      <c r="K224">
        <v>0</v>
      </c>
      <c r="L224">
        <v>53</v>
      </c>
      <c r="M224">
        <v>43</v>
      </c>
      <c r="N224">
        <v>21</v>
      </c>
      <c r="O224">
        <v>6</v>
      </c>
      <c r="P224">
        <v>15</v>
      </c>
      <c r="Q224">
        <v>0</v>
      </c>
      <c r="R224">
        <v>0</v>
      </c>
      <c r="S224">
        <v>0</v>
      </c>
      <c r="T224">
        <v>18</v>
      </c>
      <c r="U224">
        <v>0</v>
      </c>
      <c r="V224">
        <v>44</v>
      </c>
      <c r="W224">
        <v>98</v>
      </c>
      <c r="X224">
        <v>0</v>
      </c>
      <c r="Y224">
        <v>42</v>
      </c>
      <c r="Z224">
        <v>17</v>
      </c>
    </row>
    <row r="225" spans="1:26">
      <c r="A225" t="s">
        <v>313</v>
      </c>
      <c r="B225">
        <v>203</v>
      </c>
      <c r="C225">
        <v>1</v>
      </c>
      <c r="D225" s="31">
        <v>4.9019607843137254E-3</v>
      </c>
      <c r="G225">
        <v>20</v>
      </c>
      <c r="H225">
        <v>1</v>
      </c>
      <c r="L225">
        <v>97</v>
      </c>
      <c r="M225">
        <v>60</v>
      </c>
      <c r="O225">
        <v>1</v>
      </c>
      <c r="Q225">
        <v>16</v>
      </c>
      <c r="R225">
        <v>9</v>
      </c>
      <c r="V225">
        <v>77</v>
      </c>
      <c r="W225">
        <v>14</v>
      </c>
      <c r="X225">
        <v>89</v>
      </c>
      <c r="Z225">
        <v>20</v>
      </c>
    </row>
    <row r="226" spans="1:26">
      <c r="A226" t="s">
        <v>314</v>
      </c>
      <c r="B226">
        <v>179</v>
      </c>
      <c r="C226">
        <v>192</v>
      </c>
      <c r="D226" s="31">
        <v>0.51752021563342321</v>
      </c>
      <c r="G226">
        <v>8</v>
      </c>
      <c r="H226">
        <v>17</v>
      </c>
      <c r="I226">
        <v>0</v>
      </c>
      <c r="J226">
        <v>0</v>
      </c>
      <c r="K226">
        <v>0</v>
      </c>
      <c r="L226">
        <v>51</v>
      </c>
      <c r="M226">
        <v>70</v>
      </c>
      <c r="N226">
        <v>0</v>
      </c>
      <c r="O226">
        <v>168</v>
      </c>
      <c r="P226">
        <v>2</v>
      </c>
      <c r="Q226">
        <v>12</v>
      </c>
      <c r="R226">
        <v>21</v>
      </c>
      <c r="S226">
        <v>0</v>
      </c>
      <c r="T226">
        <v>15</v>
      </c>
      <c r="U226">
        <v>7</v>
      </c>
      <c r="V226">
        <v>74</v>
      </c>
      <c r="W226">
        <v>61</v>
      </c>
      <c r="X226">
        <v>0</v>
      </c>
      <c r="Y226">
        <v>47</v>
      </c>
      <c r="Z226">
        <v>67</v>
      </c>
    </row>
    <row r="227" spans="1:26">
      <c r="A227" t="s">
        <v>315</v>
      </c>
      <c r="B227">
        <v>281</v>
      </c>
      <c r="C227">
        <v>385</v>
      </c>
      <c r="D227" s="31">
        <v>0.57807807807807809</v>
      </c>
      <c r="G227">
        <v>44</v>
      </c>
      <c r="H227">
        <v>25</v>
      </c>
      <c r="I227">
        <v>0</v>
      </c>
      <c r="J227">
        <v>0</v>
      </c>
      <c r="K227">
        <v>0</v>
      </c>
      <c r="L227">
        <v>61</v>
      </c>
      <c r="M227">
        <v>121</v>
      </c>
      <c r="N227">
        <v>155</v>
      </c>
      <c r="O227">
        <v>156</v>
      </c>
      <c r="P227">
        <v>0</v>
      </c>
      <c r="Q227">
        <v>17</v>
      </c>
      <c r="R227">
        <v>13</v>
      </c>
      <c r="S227">
        <v>27</v>
      </c>
      <c r="T227">
        <v>11</v>
      </c>
      <c r="U227">
        <v>36</v>
      </c>
      <c r="V227">
        <v>137</v>
      </c>
      <c r="W227">
        <v>69</v>
      </c>
      <c r="X227">
        <v>52</v>
      </c>
      <c r="Y227">
        <v>176</v>
      </c>
      <c r="Z227">
        <v>87</v>
      </c>
    </row>
    <row r="228" spans="1:26">
      <c r="A228" t="s">
        <v>316</v>
      </c>
      <c r="B228">
        <v>174</v>
      </c>
      <c r="C228">
        <v>105</v>
      </c>
      <c r="D228" s="31">
        <v>0.37634408602150538</v>
      </c>
      <c r="G228">
        <v>15</v>
      </c>
      <c r="H228">
        <v>0</v>
      </c>
      <c r="I228">
        <v>0</v>
      </c>
      <c r="J228">
        <v>0</v>
      </c>
      <c r="K228">
        <v>0</v>
      </c>
      <c r="L228">
        <v>67</v>
      </c>
      <c r="M228">
        <v>63</v>
      </c>
      <c r="N228">
        <v>0</v>
      </c>
      <c r="O228">
        <v>63</v>
      </c>
      <c r="P228">
        <v>0</v>
      </c>
      <c r="Q228">
        <v>15</v>
      </c>
      <c r="R228">
        <v>14</v>
      </c>
      <c r="S228">
        <v>0</v>
      </c>
      <c r="T228">
        <v>23</v>
      </c>
      <c r="U228">
        <v>14</v>
      </c>
      <c r="V228">
        <v>115</v>
      </c>
      <c r="W228">
        <v>44</v>
      </c>
      <c r="X228">
        <v>0</v>
      </c>
      <c r="Y228">
        <v>139</v>
      </c>
      <c r="Z228">
        <v>52</v>
      </c>
    </row>
    <row r="229" spans="1:26">
      <c r="A229" t="s">
        <v>317</v>
      </c>
      <c r="B229">
        <v>209</v>
      </c>
      <c r="C229">
        <v>100</v>
      </c>
      <c r="D229" s="31">
        <v>0.32362459546925565</v>
      </c>
      <c r="G229">
        <v>0</v>
      </c>
      <c r="H229">
        <v>0</v>
      </c>
      <c r="I229">
        <v>0</v>
      </c>
      <c r="J229">
        <v>0</v>
      </c>
      <c r="K229">
        <v>0</v>
      </c>
      <c r="L229">
        <v>103</v>
      </c>
      <c r="M229">
        <v>62</v>
      </c>
      <c r="N229">
        <v>0</v>
      </c>
      <c r="O229">
        <v>0</v>
      </c>
      <c r="P229">
        <v>3</v>
      </c>
      <c r="Q229">
        <v>44</v>
      </c>
      <c r="R229">
        <v>0</v>
      </c>
      <c r="S229">
        <v>0</v>
      </c>
      <c r="T229">
        <v>0</v>
      </c>
      <c r="U229">
        <v>97</v>
      </c>
      <c r="V229">
        <v>90</v>
      </c>
      <c r="W229">
        <v>14</v>
      </c>
      <c r="X229">
        <v>0</v>
      </c>
      <c r="Y229">
        <v>0</v>
      </c>
      <c r="Z229">
        <v>17</v>
      </c>
    </row>
    <row r="230" spans="1:26">
      <c r="A230" t="s">
        <v>318</v>
      </c>
      <c r="B230">
        <v>239</v>
      </c>
      <c r="C230">
        <v>0</v>
      </c>
      <c r="D230" s="31">
        <v>0</v>
      </c>
      <c r="G230">
        <v>44</v>
      </c>
      <c r="H230">
        <v>25</v>
      </c>
      <c r="I230">
        <v>0</v>
      </c>
      <c r="J230">
        <v>0</v>
      </c>
      <c r="K230">
        <v>0</v>
      </c>
      <c r="L230">
        <v>63</v>
      </c>
      <c r="M230">
        <v>27</v>
      </c>
      <c r="N230">
        <v>0</v>
      </c>
      <c r="O230">
        <v>0</v>
      </c>
      <c r="P230">
        <v>0</v>
      </c>
      <c r="Q230">
        <v>72</v>
      </c>
      <c r="R230">
        <v>8</v>
      </c>
      <c r="S230">
        <v>0</v>
      </c>
      <c r="T230">
        <v>0</v>
      </c>
      <c r="U230">
        <v>0</v>
      </c>
      <c r="V230">
        <v>122</v>
      </c>
      <c r="W230">
        <v>131</v>
      </c>
      <c r="X230">
        <v>0</v>
      </c>
      <c r="Y230">
        <v>0</v>
      </c>
      <c r="Z230">
        <v>141</v>
      </c>
    </row>
    <row r="231" spans="1:26">
      <c r="A231" t="s">
        <v>319</v>
      </c>
      <c r="B231">
        <v>181</v>
      </c>
      <c r="C231">
        <v>63</v>
      </c>
      <c r="D231" s="31">
        <v>0.25819672131147542</v>
      </c>
      <c r="G231">
        <v>29</v>
      </c>
      <c r="H231">
        <v>1</v>
      </c>
      <c r="L231">
        <v>57</v>
      </c>
      <c r="M231">
        <v>91</v>
      </c>
      <c r="N231">
        <v>12</v>
      </c>
      <c r="O231">
        <v>12</v>
      </c>
      <c r="Q231">
        <v>3</v>
      </c>
      <c r="T231">
        <v>12</v>
      </c>
      <c r="V231">
        <v>61</v>
      </c>
      <c r="W231">
        <v>13</v>
      </c>
      <c r="Z231">
        <v>51</v>
      </c>
    </row>
    <row r="232" spans="1:26">
      <c r="A232" t="s">
        <v>320</v>
      </c>
      <c r="B232">
        <v>211</v>
      </c>
      <c r="C232">
        <v>130</v>
      </c>
      <c r="D232" s="31">
        <v>0.38123167155425219</v>
      </c>
      <c r="G232">
        <v>67</v>
      </c>
      <c r="H232">
        <v>12</v>
      </c>
      <c r="I232">
        <v>0</v>
      </c>
      <c r="J232">
        <v>0</v>
      </c>
      <c r="K232">
        <v>0</v>
      </c>
      <c r="L232">
        <v>71</v>
      </c>
      <c r="M232">
        <v>46</v>
      </c>
      <c r="N232">
        <v>12</v>
      </c>
      <c r="O232">
        <v>0</v>
      </c>
      <c r="P232">
        <v>0</v>
      </c>
      <c r="Q232">
        <v>13</v>
      </c>
      <c r="R232">
        <v>2</v>
      </c>
      <c r="S232">
        <v>40</v>
      </c>
      <c r="T232">
        <v>0</v>
      </c>
      <c r="U232">
        <v>0</v>
      </c>
      <c r="V232">
        <v>105</v>
      </c>
      <c r="W232">
        <v>37</v>
      </c>
      <c r="X232">
        <v>0</v>
      </c>
      <c r="Y232">
        <v>0</v>
      </c>
      <c r="Z232">
        <v>68</v>
      </c>
    </row>
    <row r="233" spans="1:26">
      <c r="A233" t="s">
        <v>321</v>
      </c>
      <c r="B233">
        <v>189</v>
      </c>
      <c r="C233">
        <v>21</v>
      </c>
      <c r="D233" s="31">
        <v>0.1</v>
      </c>
      <c r="G233">
        <v>13</v>
      </c>
      <c r="H233">
        <v>0</v>
      </c>
      <c r="I233">
        <v>0</v>
      </c>
      <c r="J233">
        <v>0</v>
      </c>
      <c r="K233">
        <v>0</v>
      </c>
      <c r="L233">
        <v>90</v>
      </c>
      <c r="M233">
        <v>54</v>
      </c>
      <c r="N233">
        <v>0</v>
      </c>
      <c r="O233">
        <v>3</v>
      </c>
      <c r="P233">
        <v>1</v>
      </c>
      <c r="Q233">
        <v>22</v>
      </c>
      <c r="R233">
        <v>10</v>
      </c>
      <c r="S233">
        <v>0</v>
      </c>
      <c r="T233">
        <v>0</v>
      </c>
      <c r="U233">
        <v>14</v>
      </c>
      <c r="V233">
        <v>113</v>
      </c>
      <c r="W233">
        <v>15</v>
      </c>
      <c r="X233">
        <v>0</v>
      </c>
      <c r="Y233">
        <v>1</v>
      </c>
      <c r="Z233">
        <v>47</v>
      </c>
    </row>
    <row r="234" spans="1:26">
      <c r="A234" t="s">
        <v>322</v>
      </c>
      <c r="B234">
        <v>313</v>
      </c>
      <c r="C234">
        <v>512</v>
      </c>
      <c r="D234" s="31">
        <v>0.62060606060606061</v>
      </c>
      <c r="G234">
        <v>64</v>
      </c>
      <c r="H234">
        <v>9</v>
      </c>
      <c r="I234">
        <v>0</v>
      </c>
      <c r="J234">
        <v>0</v>
      </c>
      <c r="K234">
        <v>0</v>
      </c>
      <c r="L234">
        <v>187</v>
      </c>
      <c r="M234">
        <v>45</v>
      </c>
      <c r="N234">
        <v>0</v>
      </c>
      <c r="O234">
        <v>472</v>
      </c>
      <c r="P234">
        <v>0</v>
      </c>
      <c r="Q234">
        <v>7</v>
      </c>
      <c r="R234">
        <v>1</v>
      </c>
      <c r="S234">
        <v>0</v>
      </c>
      <c r="T234">
        <v>31</v>
      </c>
      <c r="U234">
        <v>9</v>
      </c>
      <c r="V234">
        <v>153</v>
      </c>
      <c r="W234">
        <v>45</v>
      </c>
      <c r="X234">
        <v>0</v>
      </c>
      <c r="Y234">
        <v>170</v>
      </c>
      <c r="Z234">
        <v>196</v>
      </c>
    </row>
    <row r="235" spans="1:26">
      <c r="A235" t="s">
        <v>323</v>
      </c>
      <c r="B235">
        <v>131</v>
      </c>
      <c r="C235">
        <v>0</v>
      </c>
      <c r="D235" s="31">
        <v>0</v>
      </c>
      <c r="G235">
        <v>0</v>
      </c>
      <c r="H235">
        <v>0</v>
      </c>
      <c r="I235">
        <v>0</v>
      </c>
      <c r="J235">
        <v>0</v>
      </c>
      <c r="K235">
        <v>0</v>
      </c>
      <c r="L235">
        <v>83</v>
      </c>
      <c r="M235">
        <v>29</v>
      </c>
      <c r="N235">
        <v>0</v>
      </c>
      <c r="O235">
        <v>0</v>
      </c>
      <c r="P235">
        <v>0</v>
      </c>
      <c r="Q235">
        <v>18</v>
      </c>
      <c r="R235">
        <v>1</v>
      </c>
      <c r="S235">
        <v>0</v>
      </c>
      <c r="T235">
        <v>0</v>
      </c>
      <c r="U235">
        <v>0</v>
      </c>
      <c r="V235">
        <v>90</v>
      </c>
      <c r="W235">
        <v>21</v>
      </c>
      <c r="X235">
        <v>0</v>
      </c>
      <c r="Y235">
        <v>0</v>
      </c>
      <c r="Z235">
        <v>45</v>
      </c>
    </row>
    <row r="236" spans="1:26">
      <c r="A236" t="s">
        <v>324</v>
      </c>
      <c r="B236">
        <v>217</v>
      </c>
      <c r="C236">
        <v>0</v>
      </c>
      <c r="D236" s="31">
        <v>0</v>
      </c>
      <c r="G236">
        <v>41</v>
      </c>
      <c r="H236">
        <v>5</v>
      </c>
      <c r="I236">
        <v>0</v>
      </c>
      <c r="J236">
        <v>0</v>
      </c>
      <c r="K236">
        <v>0</v>
      </c>
      <c r="L236">
        <v>115</v>
      </c>
      <c r="M236">
        <v>56</v>
      </c>
      <c r="N236">
        <v>0</v>
      </c>
      <c r="O236">
        <v>0</v>
      </c>
      <c r="P236">
        <v>0</v>
      </c>
      <c r="Q236">
        <v>0</v>
      </c>
      <c r="R236">
        <v>0</v>
      </c>
      <c r="S236">
        <v>0</v>
      </c>
      <c r="T236">
        <v>0</v>
      </c>
      <c r="U236">
        <v>0</v>
      </c>
      <c r="V236">
        <v>66</v>
      </c>
      <c r="W236">
        <v>58</v>
      </c>
      <c r="X236">
        <v>24</v>
      </c>
      <c r="Y236">
        <v>20</v>
      </c>
      <c r="Z236">
        <v>67</v>
      </c>
    </row>
    <row r="237" spans="1:26">
      <c r="A237" t="s">
        <v>325</v>
      </c>
      <c r="B237">
        <v>322</v>
      </c>
      <c r="C237">
        <v>84</v>
      </c>
      <c r="D237" s="31">
        <v>0.20689655172413793</v>
      </c>
      <c r="G237">
        <v>32</v>
      </c>
      <c r="L237">
        <v>137</v>
      </c>
      <c r="M237">
        <v>85</v>
      </c>
      <c r="N237">
        <v>69</v>
      </c>
      <c r="P237">
        <v>2</v>
      </c>
      <c r="Q237">
        <v>51</v>
      </c>
      <c r="R237">
        <v>17</v>
      </c>
      <c r="S237">
        <v>11</v>
      </c>
      <c r="U237">
        <v>2</v>
      </c>
      <c r="V237">
        <v>284</v>
      </c>
      <c r="W237">
        <v>99</v>
      </c>
      <c r="X237">
        <v>80</v>
      </c>
      <c r="Z237">
        <v>121</v>
      </c>
    </row>
    <row r="238" spans="1:26">
      <c r="A238" t="s">
        <v>326</v>
      </c>
      <c r="B238">
        <v>272</v>
      </c>
      <c r="C238">
        <v>159</v>
      </c>
      <c r="D238" s="31">
        <v>0.36890951276102091</v>
      </c>
      <c r="G238">
        <v>0</v>
      </c>
      <c r="H238">
        <v>0</v>
      </c>
      <c r="I238">
        <v>0</v>
      </c>
      <c r="J238">
        <v>0</v>
      </c>
      <c r="K238">
        <v>0</v>
      </c>
      <c r="L238">
        <v>146</v>
      </c>
      <c r="M238">
        <v>94</v>
      </c>
      <c r="N238">
        <v>0</v>
      </c>
      <c r="O238">
        <v>4</v>
      </c>
      <c r="P238">
        <v>0</v>
      </c>
      <c r="Q238">
        <v>32</v>
      </c>
      <c r="R238">
        <v>0</v>
      </c>
      <c r="S238">
        <v>40</v>
      </c>
      <c r="T238">
        <v>0</v>
      </c>
      <c r="U238">
        <v>115</v>
      </c>
      <c r="V238">
        <v>90</v>
      </c>
      <c r="W238">
        <v>109</v>
      </c>
      <c r="X238">
        <v>39</v>
      </c>
      <c r="Y238">
        <v>0</v>
      </c>
      <c r="Z238">
        <v>9</v>
      </c>
    </row>
    <row r="239" spans="1:26">
      <c r="A239" t="s">
        <v>327</v>
      </c>
      <c r="D239" s="31" t="s">
        <v>491</v>
      </c>
      <c r="G239" t="s">
        <v>93</v>
      </c>
      <c r="H239" t="s">
        <v>93</v>
      </c>
      <c r="I239" t="s">
        <v>93</v>
      </c>
      <c r="J239" t="s">
        <v>93</v>
      </c>
      <c r="K239" t="s">
        <v>93</v>
      </c>
      <c r="L239" t="s">
        <v>93</v>
      </c>
      <c r="M239" t="s">
        <v>93</v>
      </c>
      <c r="N239" t="s">
        <v>93</v>
      </c>
      <c r="O239" t="s">
        <v>93</v>
      </c>
      <c r="P239" t="s">
        <v>93</v>
      </c>
      <c r="Q239" t="s">
        <v>93</v>
      </c>
      <c r="R239" t="s">
        <v>93</v>
      </c>
      <c r="S239" t="s">
        <v>93</v>
      </c>
      <c r="T239" t="s">
        <v>93</v>
      </c>
      <c r="U239" t="s">
        <v>93</v>
      </c>
      <c r="V239" t="s">
        <v>93</v>
      </c>
      <c r="W239" t="s">
        <v>93</v>
      </c>
      <c r="X239" t="s">
        <v>93</v>
      </c>
      <c r="Y239" t="s">
        <v>93</v>
      </c>
      <c r="Z239" t="s">
        <v>93</v>
      </c>
    </row>
    <row r="240" spans="1:26">
      <c r="A240" t="s">
        <v>328</v>
      </c>
      <c r="B240">
        <v>300</v>
      </c>
      <c r="C240">
        <v>37</v>
      </c>
      <c r="D240" s="31">
        <v>0.10979228486646884</v>
      </c>
      <c r="G240">
        <v>38</v>
      </c>
      <c r="H240">
        <v>1</v>
      </c>
      <c r="I240">
        <v>0</v>
      </c>
      <c r="J240">
        <v>0</v>
      </c>
      <c r="K240">
        <v>0</v>
      </c>
      <c r="L240">
        <v>140</v>
      </c>
      <c r="M240">
        <v>54</v>
      </c>
      <c r="N240">
        <v>0</v>
      </c>
      <c r="O240">
        <v>31</v>
      </c>
      <c r="P240">
        <v>0</v>
      </c>
      <c r="Q240">
        <v>57</v>
      </c>
      <c r="R240">
        <v>10</v>
      </c>
      <c r="S240">
        <v>0</v>
      </c>
      <c r="T240">
        <v>2</v>
      </c>
      <c r="U240">
        <v>0</v>
      </c>
      <c r="V240">
        <v>186</v>
      </c>
      <c r="W240">
        <v>26</v>
      </c>
      <c r="X240">
        <v>0</v>
      </c>
      <c r="Y240">
        <v>90</v>
      </c>
      <c r="Z240">
        <v>42</v>
      </c>
    </row>
    <row r="241" spans="1:26">
      <c r="A241" t="s">
        <v>329</v>
      </c>
      <c r="D241" s="31" t="s">
        <v>491</v>
      </c>
      <c r="G241" t="s">
        <v>93</v>
      </c>
      <c r="H241" t="s">
        <v>93</v>
      </c>
      <c r="I241" t="s">
        <v>93</v>
      </c>
      <c r="J241" t="s">
        <v>93</v>
      </c>
      <c r="K241" t="s">
        <v>93</v>
      </c>
      <c r="L241" t="s">
        <v>93</v>
      </c>
      <c r="M241" t="s">
        <v>93</v>
      </c>
      <c r="N241" t="s">
        <v>93</v>
      </c>
      <c r="O241" t="s">
        <v>93</v>
      </c>
      <c r="P241" t="s">
        <v>93</v>
      </c>
      <c r="Q241" t="s">
        <v>93</v>
      </c>
      <c r="R241" t="s">
        <v>93</v>
      </c>
      <c r="S241" t="s">
        <v>93</v>
      </c>
      <c r="T241" t="s">
        <v>93</v>
      </c>
      <c r="U241" t="s">
        <v>93</v>
      </c>
      <c r="V241" t="s">
        <v>93</v>
      </c>
      <c r="W241" t="s">
        <v>93</v>
      </c>
      <c r="X241" t="s">
        <v>93</v>
      </c>
      <c r="Y241" t="s">
        <v>93</v>
      </c>
      <c r="Z241" t="s">
        <v>93</v>
      </c>
    </row>
    <row r="242" spans="1:26">
      <c r="A242" t="s">
        <v>330</v>
      </c>
      <c r="B242">
        <v>161</v>
      </c>
      <c r="C242">
        <v>46</v>
      </c>
      <c r="D242" s="31">
        <v>0.22222222222222221</v>
      </c>
      <c r="G242">
        <v>19</v>
      </c>
      <c r="H242">
        <v>6</v>
      </c>
      <c r="I242">
        <v>0</v>
      </c>
      <c r="J242">
        <v>0</v>
      </c>
      <c r="K242">
        <v>0</v>
      </c>
      <c r="L242">
        <v>70</v>
      </c>
      <c r="M242">
        <v>42</v>
      </c>
      <c r="N242">
        <v>0</v>
      </c>
      <c r="O242">
        <v>45</v>
      </c>
      <c r="P242">
        <v>0</v>
      </c>
      <c r="Q242">
        <v>22</v>
      </c>
      <c r="R242">
        <v>2</v>
      </c>
      <c r="S242">
        <v>0</v>
      </c>
      <c r="T242">
        <v>0</v>
      </c>
      <c r="U242">
        <v>0</v>
      </c>
      <c r="V242">
        <v>114</v>
      </c>
      <c r="W242">
        <v>73</v>
      </c>
      <c r="X242">
        <v>0</v>
      </c>
      <c r="Y242">
        <v>23</v>
      </c>
      <c r="Z242">
        <v>32</v>
      </c>
    </row>
    <row r="243" spans="1:26">
      <c r="A243" t="s">
        <v>331</v>
      </c>
      <c r="B243">
        <v>247</v>
      </c>
      <c r="C243">
        <v>375</v>
      </c>
      <c r="D243" s="31">
        <v>0.60289389067524113</v>
      </c>
      <c r="G243">
        <v>48</v>
      </c>
      <c r="H243">
        <v>1</v>
      </c>
      <c r="I243">
        <v>0</v>
      </c>
      <c r="J243">
        <v>0</v>
      </c>
      <c r="K243">
        <v>0</v>
      </c>
      <c r="L243">
        <v>136</v>
      </c>
      <c r="M243">
        <v>50</v>
      </c>
      <c r="N243">
        <v>12</v>
      </c>
      <c r="O243">
        <v>176</v>
      </c>
      <c r="P243">
        <v>55</v>
      </c>
      <c r="Q243">
        <v>4</v>
      </c>
      <c r="R243">
        <v>8</v>
      </c>
      <c r="S243">
        <v>0</v>
      </c>
      <c r="T243">
        <v>106</v>
      </c>
      <c r="U243">
        <v>26</v>
      </c>
      <c r="V243">
        <v>339</v>
      </c>
      <c r="W243">
        <v>127</v>
      </c>
      <c r="X243">
        <v>0</v>
      </c>
      <c r="Y243">
        <v>197</v>
      </c>
      <c r="Z243">
        <v>252</v>
      </c>
    </row>
    <row r="244" spans="1:26">
      <c r="A244" t="s">
        <v>332</v>
      </c>
      <c r="B244">
        <v>182</v>
      </c>
      <c r="C244">
        <v>128</v>
      </c>
      <c r="D244" s="31">
        <v>0.41290322580645161</v>
      </c>
      <c r="G244">
        <v>33</v>
      </c>
      <c r="H244">
        <v>2</v>
      </c>
      <c r="I244">
        <v>0</v>
      </c>
      <c r="J244">
        <v>0</v>
      </c>
      <c r="K244">
        <v>0</v>
      </c>
      <c r="L244">
        <v>55</v>
      </c>
      <c r="M244">
        <v>57</v>
      </c>
      <c r="N244">
        <v>0</v>
      </c>
      <c r="O244">
        <v>123</v>
      </c>
      <c r="P244">
        <v>5</v>
      </c>
      <c r="Q244">
        <v>18</v>
      </c>
      <c r="R244">
        <v>17</v>
      </c>
      <c r="S244">
        <v>0</v>
      </c>
      <c r="T244">
        <v>0</v>
      </c>
      <c r="U244">
        <v>0</v>
      </c>
      <c r="V244">
        <v>130</v>
      </c>
      <c r="W244">
        <v>74</v>
      </c>
      <c r="Z244">
        <v>9</v>
      </c>
    </row>
    <row r="245" spans="1:26">
      <c r="A245" t="s">
        <v>333</v>
      </c>
      <c r="B245">
        <v>279</v>
      </c>
      <c r="C245">
        <v>468</v>
      </c>
      <c r="D245" s="31">
        <v>0.62650602409638556</v>
      </c>
      <c r="G245">
        <v>37</v>
      </c>
      <c r="H245">
        <v>11</v>
      </c>
      <c r="L245">
        <v>111</v>
      </c>
      <c r="M245">
        <v>76</v>
      </c>
      <c r="N245">
        <v>27</v>
      </c>
      <c r="O245">
        <v>334</v>
      </c>
      <c r="Q245">
        <v>26</v>
      </c>
      <c r="R245">
        <v>18</v>
      </c>
      <c r="S245">
        <v>18</v>
      </c>
      <c r="T245">
        <v>43</v>
      </c>
      <c r="U245">
        <v>42</v>
      </c>
      <c r="V245">
        <v>111</v>
      </c>
      <c r="W245">
        <v>44</v>
      </c>
      <c r="Y245">
        <v>99</v>
      </c>
      <c r="Z245">
        <v>5</v>
      </c>
    </row>
    <row r="246" spans="1:26">
      <c r="A246" t="s">
        <v>334</v>
      </c>
      <c r="D246" s="31" t="s">
        <v>491</v>
      </c>
      <c r="G246" t="s">
        <v>93</v>
      </c>
      <c r="H246" t="s">
        <v>93</v>
      </c>
      <c r="I246" t="s">
        <v>93</v>
      </c>
      <c r="J246" t="s">
        <v>93</v>
      </c>
      <c r="K246" t="s">
        <v>93</v>
      </c>
      <c r="L246" t="s">
        <v>93</v>
      </c>
      <c r="M246" t="s">
        <v>93</v>
      </c>
      <c r="N246" t="s">
        <v>93</v>
      </c>
      <c r="O246" t="s">
        <v>93</v>
      </c>
      <c r="P246" t="s">
        <v>93</v>
      </c>
      <c r="Q246" t="s">
        <v>93</v>
      </c>
      <c r="R246" t="s">
        <v>93</v>
      </c>
      <c r="S246" t="s">
        <v>93</v>
      </c>
      <c r="T246" t="s">
        <v>93</v>
      </c>
      <c r="U246" t="s">
        <v>93</v>
      </c>
      <c r="V246" t="s">
        <v>93</v>
      </c>
      <c r="W246" t="s">
        <v>93</v>
      </c>
      <c r="X246" t="s">
        <v>93</v>
      </c>
      <c r="Y246" t="s">
        <v>93</v>
      </c>
      <c r="Z246" t="s">
        <v>93</v>
      </c>
    </row>
    <row r="247" spans="1:26">
      <c r="A247" t="s">
        <v>335</v>
      </c>
      <c r="D247" s="31" t="s">
        <v>491</v>
      </c>
      <c r="G247" t="s">
        <v>93</v>
      </c>
      <c r="H247" t="s">
        <v>93</v>
      </c>
      <c r="I247" t="s">
        <v>93</v>
      </c>
      <c r="J247" t="s">
        <v>93</v>
      </c>
      <c r="K247" t="s">
        <v>93</v>
      </c>
      <c r="L247" t="s">
        <v>93</v>
      </c>
      <c r="M247" t="s">
        <v>93</v>
      </c>
      <c r="N247" t="s">
        <v>93</v>
      </c>
      <c r="O247" t="s">
        <v>93</v>
      </c>
      <c r="P247" t="s">
        <v>93</v>
      </c>
      <c r="Q247" t="s">
        <v>93</v>
      </c>
      <c r="R247" t="s">
        <v>93</v>
      </c>
      <c r="S247" t="s">
        <v>93</v>
      </c>
      <c r="T247" t="s">
        <v>93</v>
      </c>
      <c r="U247" t="s">
        <v>93</v>
      </c>
      <c r="V247" t="s">
        <v>93</v>
      </c>
      <c r="W247" t="s">
        <v>93</v>
      </c>
      <c r="X247" t="s">
        <v>93</v>
      </c>
      <c r="Y247" t="s">
        <v>93</v>
      </c>
      <c r="Z247" t="s">
        <v>93</v>
      </c>
    </row>
    <row r="248" spans="1:26">
      <c r="A248" t="s">
        <v>336</v>
      </c>
      <c r="B248">
        <v>274</v>
      </c>
      <c r="C248">
        <v>292</v>
      </c>
      <c r="D248" s="31">
        <v>0.51590106007067138</v>
      </c>
      <c r="G248">
        <v>15</v>
      </c>
      <c r="H248">
        <v>3</v>
      </c>
      <c r="I248">
        <v>0</v>
      </c>
      <c r="J248">
        <v>0</v>
      </c>
      <c r="K248">
        <v>0</v>
      </c>
      <c r="L248">
        <v>80</v>
      </c>
      <c r="M248">
        <v>70</v>
      </c>
      <c r="N248">
        <v>0</v>
      </c>
      <c r="O248">
        <v>146</v>
      </c>
      <c r="P248">
        <v>1</v>
      </c>
      <c r="Q248">
        <v>72</v>
      </c>
      <c r="R248">
        <v>34</v>
      </c>
      <c r="S248">
        <v>0</v>
      </c>
      <c r="T248">
        <v>85</v>
      </c>
      <c r="U248">
        <v>58</v>
      </c>
      <c r="V248">
        <v>86</v>
      </c>
      <c r="W248">
        <v>39</v>
      </c>
      <c r="X248">
        <v>0</v>
      </c>
      <c r="Y248">
        <v>107</v>
      </c>
      <c r="Z248">
        <v>39</v>
      </c>
    </row>
    <row r="249" spans="1:26">
      <c r="A249" t="s">
        <v>337</v>
      </c>
      <c r="B249">
        <v>204</v>
      </c>
      <c r="C249">
        <v>158</v>
      </c>
      <c r="D249" s="31">
        <v>0.43646408839779005</v>
      </c>
      <c r="G249">
        <v>0</v>
      </c>
      <c r="H249">
        <v>0</v>
      </c>
      <c r="I249">
        <v>0</v>
      </c>
      <c r="J249">
        <v>0</v>
      </c>
      <c r="K249">
        <v>0</v>
      </c>
      <c r="L249">
        <v>107</v>
      </c>
      <c r="M249">
        <v>66</v>
      </c>
      <c r="N249">
        <v>0</v>
      </c>
      <c r="O249">
        <v>122</v>
      </c>
      <c r="P249">
        <v>0</v>
      </c>
      <c r="Q249">
        <v>31</v>
      </c>
      <c r="R249">
        <v>0</v>
      </c>
      <c r="S249">
        <v>0</v>
      </c>
      <c r="T249">
        <v>0</v>
      </c>
      <c r="U249">
        <v>0</v>
      </c>
      <c r="V249">
        <v>129</v>
      </c>
      <c r="W249">
        <v>32</v>
      </c>
      <c r="X249">
        <v>0</v>
      </c>
      <c r="Y249">
        <v>162</v>
      </c>
      <c r="Z249">
        <v>16</v>
      </c>
    </row>
    <row r="250" spans="1:26">
      <c r="A250" t="s">
        <v>339</v>
      </c>
      <c r="B250">
        <v>423</v>
      </c>
      <c r="C250">
        <v>178</v>
      </c>
      <c r="D250" s="31">
        <v>0.29617304492512481</v>
      </c>
      <c r="G250">
        <v>76</v>
      </c>
      <c r="H250">
        <v>13</v>
      </c>
      <c r="I250">
        <v>0</v>
      </c>
      <c r="J250">
        <v>0</v>
      </c>
      <c r="K250">
        <v>0</v>
      </c>
      <c r="L250">
        <v>148</v>
      </c>
      <c r="M250">
        <v>118</v>
      </c>
      <c r="N250">
        <v>0</v>
      </c>
      <c r="O250">
        <v>0</v>
      </c>
      <c r="P250">
        <v>1</v>
      </c>
      <c r="Q250">
        <v>33</v>
      </c>
      <c r="R250">
        <v>35</v>
      </c>
      <c r="S250">
        <v>0</v>
      </c>
      <c r="T250">
        <v>0</v>
      </c>
      <c r="U250">
        <v>1</v>
      </c>
      <c r="V250">
        <v>162</v>
      </c>
      <c r="W250">
        <v>53</v>
      </c>
      <c r="X250">
        <v>0</v>
      </c>
      <c r="Y250">
        <v>0</v>
      </c>
      <c r="Z250">
        <v>18</v>
      </c>
    </row>
    <row r="251" spans="1:26">
      <c r="A251" t="s">
        <v>340</v>
      </c>
      <c r="B251">
        <v>116</v>
      </c>
      <c r="C251">
        <v>75</v>
      </c>
      <c r="D251" s="31">
        <v>0.39267015706806285</v>
      </c>
      <c r="G251">
        <v>12</v>
      </c>
      <c r="H251">
        <v>0</v>
      </c>
      <c r="I251">
        <v>0</v>
      </c>
      <c r="J251">
        <v>0</v>
      </c>
      <c r="K251">
        <v>0</v>
      </c>
      <c r="L251">
        <v>44</v>
      </c>
      <c r="M251">
        <v>56</v>
      </c>
      <c r="N251">
        <v>0</v>
      </c>
      <c r="O251">
        <v>25</v>
      </c>
      <c r="P251">
        <v>0</v>
      </c>
      <c r="Q251">
        <v>3</v>
      </c>
      <c r="R251">
        <v>1</v>
      </c>
      <c r="S251">
        <v>0</v>
      </c>
      <c r="T251">
        <v>46</v>
      </c>
      <c r="U251">
        <v>0</v>
      </c>
      <c r="V251">
        <v>131</v>
      </c>
      <c r="W251">
        <v>36</v>
      </c>
      <c r="X251">
        <v>0</v>
      </c>
      <c r="Y251">
        <v>62</v>
      </c>
      <c r="Z251">
        <v>55</v>
      </c>
    </row>
    <row r="252" spans="1:26">
      <c r="A252" t="s">
        <v>341</v>
      </c>
      <c r="B252">
        <v>220</v>
      </c>
      <c r="C252">
        <v>68</v>
      </c>
      <c r="D252" s="31">
        <v>0.2361111111111111</v>
      </c>
      <c r="G252">
        <v>49</v>
      </c>
      <c r="H252">
        <v>21</v>
      </c>
      <c r="L252">
        <v>87</v>
      </c>
      <c r="M252">
        <v>45</v>
      </c>
      <c r="O252">
        <v>12</v>
      </c>
      <c r="Q252">
        <v>13</v>
      </c>
      <c r="R252">
        <v>5</v>
      </c>
      <c r="T252">
        <v>2</v>
      </c>
      <c r="V252">
        <v>102</v>
      </c>
      <c r="W252">
        <v>26</v>
      </c>
      <c r="Y252">
        <v>24</v>
      </c>
      <c r="Z252">
        <v>77</v>
      </c>
    </row>
    <row r="253" spans="1:26">
      <c r="A253" t="s">
        <v>342</v>
      </c>
      <c r="B253">
        <v>334</v>
      </c>
      <c r="C253">
        <v>122</v>
      </c>
      <c r="D253" s="31">
        <v>0.26754385964912281</v>
      </c>
      <c r="G253">
        <v>28</v>
      </c>
      <c r="H253">
        <v>0</v>
      </c>
      <c r="I253">
        <v>0</v>
      </c>
      <c r="J253">
        <v>0</v>
      </c>
      <c r="K253">
        <v>0</v>
      </c>
      <c r="L253">
        <v>143</v>
      </c>
      <c r="M253">
        <v>99</v>
      </c>
      <c r="N253">
        <v>121</v>
      </c>
      <c r="O253">
        <v>0</v>
      </c>
      <c r="P253">
        <v>0</v>
      </c>
      <c r="Q253">
        <v>52</v>
      </c>
      <c r="R253">
        <v>12</v>
      </c>
      <c r="S253">
        <v>0</v>
      </c>
      <c r="T253">
        <v>0</v>
      </c>
      <c r="U253">
        <v>0</v>
      </c>
      <c r="V253">
        <v>206</v>
      </c>
      <c r="W253">
        <v>119</v>
      </c>
      <c r="X253">
        <v>0</v>
      </c>
      <c r="Y253">
        <v>0</v>
      </c>
      <c r="Z253">
        <v>22</v>
      </c>
    </row>
    <row r="254" spans="1:26">
      <c r="A254" t="s">
        <v>343</v>
      </c>
      <c r="B254">
        <v>304</v>
      </c>
      <c r="C254">
        <v>112</v>
      </c>
      <c r="D254" s="31">
        <v>0.26923076923076922</v>
      </c>
      <c r="G254">
        <v>29</v>
      </c>
      <c r="H254">
        <v>1</v>
      </c>
      <c r="I254">
        <v>0</v>
      </c>
      <c r="J254">
        <v>0</v>
      </c>
      <c r="K254">
        <v>0</v>
      </c>
      <c r="L254">
        <v>117</v>
      </c>
      <c r="M254">
        <v>93</v>
      </c>
      <c r="N254">
        <v>0</v>
      </c>
      <c r="O254">
        <v>0</v>
      </c>
      <c r="P254">
        <v>0</v>
      </c>
      <c r="Q254">
        <v>36</v>
      </c>
      <c r="R254">
        <v>28</v>
      </c>
      <c r="S254">
        <v>0</v>
      </c>
      <c r="T254">
        <v>0</v>
      </c>
      <c r="U254">
        <v>4</v>
      </c>
      <c r="V254">
        <v>109</v>
      </c>
      <c r="W254">
        <v>46</v>
      </c>
      <c r="X254">
        <v>0</v>
      </c>
      <c r="Y254">
        <v>0</v>
      </c>
      <c r="Z254">
        <v>64</v>
      </c>
    </row>
    <row r="255" spans="1:26">
      <c r="A255" t="s">
        <v>344</v>
      </c>
      <c r="D255" s="31" t="s">
        <v>491</v>
      </c>
      <c r="G255" t="s">
        <v>93</v>
      </c>
      <c r="H255" t="s">
        <v>93</v>
      </c>
      <c r="I255" t="s">
        <v>93</v>
      </c>
      <c r="J255" t="s">
        <v>93</v>
      </c>
      <c r="K255" t="s">
        <v>93</v>
      </c>
      <c r="L255" t="s">
        <v>93</v>
      </c>
      <c r="M255" t="s">
        <v>93</v>
      </c>
      <c r="N255" t="s">
        <v>93</v>
      </c>
      <c r="O255" t="s">
        <v>93</v>
      </c>
      <c r="P255" t="s">
        <v>93</v>
      </c>
      <c r="Q255" t="s">
        <v>93</v>
      </c>
      <c r="R255" t="s">
        <v>93</v>
      </c>
      <c r="S255" t="s">
        <v>93</v>
      </c>
      <c r="T255" t="s">
        <v>93</v>
      </c>
      <c r="U255" t="s">
        <v>93</v>
      </c>
      <c r="V255" t="s">
        <v>93</v>
      </c>
      <c r="W255" t="s">
        <v>93</v>
      </c>
      <c r="X255" t="s">
        <v>93</v>
      </c>
      <c r="Y255" t="s">
        <v>93</v>
      </c>
      <c r="Z255" t="s">
        <v>93</v>
      </c>
    </row>
    <row r="256" spans="1:26">
      <c r="A256" t="s">
        <v>345</v>
      </c>
      <c r="B256">
        <v>162</v>
      </c>
      <c r="C256">
        <v>17</v>
      </c>
      <c r="D256" s="31">
        <v>9.4972067039106142E-2</v>
      </c>
      <c r="G256">
        <v>3</v>
      </c>
      <c r="H256">
        <v>0</v>
      </c>
      <c r="I256">
        <v>0</v>
      </c>
      <c r="J256">
        <v>0</v>
      </c>
      <c r="K256">
        <v>0</v>
      </c>
      <c r="L256">
        <v>64</v>
      </c>
      <c r="M256">
        <v>46</v>
      </c>
      <c r="N256">
        <v>0</v>
      </c>
      <c r="O256">
        <v>17</v>
      </c>
      <c r="P256">
        <v>0</v>
      </c>
      <c r="Q256">
        <v>27</v>
      </c>
      <c r="R256">
        <v>22</v>
      </c>
      <c r="S256">
        <v>0</v>
      </c>
      <c r="T256">
        <v>0</v>
      </c>
      <c r="U256">
        <v>0</v>
      </c>
      <c r="V256">
        <v>66</v>
      </c>
      <c r="W256">
        <v>34</v>
      </c>
      <c r="X256">
        <v>0</v>
      </c>
      <c r="Y256">
        <v>0</v>
      </c>
      <c r="Z256">
        <v>70</v>
      </c>
    </row>
    <row r="257" spans="1:26">
      <c r="A257" t="s">
        <v>346</v>
      </c>
      <c r="D257" s="31" t="s">
        <v>491</v>
      </c>
      <c r="G257" t="s">
        <v>93</v>
      </c>
      <c r="H257" t="s">
        <v>93</v>
      </c>
      <c r="I257" t="s">
        <v>93</v>
      </c>
      <c r="J257" t="s">
        <v>93</v>
      </c>
      <c r="K257" t="s">
        <v>93</v>
      </c>
      <c r="L257" t="s">
        <v>93</v>
      </c>
      <c r="M257" t="s">
        <v>93</v>
      </c>
      <c r="N257" t="s">
        <v>93</v>
      </c>
      <c r="O257" t="s">
        <v>93</v>
      </c>
      <c r="P257" t="s">
        <v>93</v>
      </c>
      <c r="Q257" t="s">
        <v>93</v>
      </c>
      <c r="R257" t="s">
        <v>93</v>
      </c>
      <c r="S257" t="s">
        <v>93</v>
      </c>
      <c r="T257" t="s">
        <v>93</v>
      </c>
      <c r="U257" t="s">
        <v>93</v>
      </c>
      <c r="V257" t="s">
        <v>93</v>
      </c>
      <c r="W257" t="s">
        <v>93</v>
      </c>
      <c r="X257" t="s">
        <v>93</v>
      </c>
      <c r="Y257" t="s">
        <v>93</v>
      </c>
      <c r="Z257" t="s">
        <v>93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Staff numbers &amp; hours 2015</vt:lpstr>
      <vt:lpstr>Teaching staff ranked</vt:lpstr>
      <vt:lpstr>Teaching staff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Jonathon Guy</dc:creator>
  <cp:lastModifiedBy>Deborah Phillips</cp:lastModifiedBy>
  <cp:lastPrinted>2016-03-16T12:34:14Z</cp:lastPrinted>
  <dcterms:created xsi:type="dcterms:W3CDTF">2016-03-02T13:50:10Z</dcterms:created>
  <dcterms:modified xsi:type="dcterms:W3CDTF">2016-04-14T14:22:33Z</dcterms:modified>
</cp:coreProperties>
</file>