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H:\Jonathon\HE analysis\"/>
    </mc:Choice>
  </mc:AlternateContent>
  <bookViews>
    <workbookView xWindow="0" yWindow="0" windowWidth="28800" windowHeight="12435"/>
  </bookViews>
  <sheets>
    <sheet name="All contract levels &amp; types" sheetId="7" r:id="rId1"/>
    <sheet name="All Academics" sheetId="3" r:id="rId2"/>
    <sheet name="Russell Group All Academics" sheetId="6" r:id="rId3"/>
    <sheet name="TO &amp; TR" sheetId="2" r:id="rId4"/>
    <sheet name="Russell Group TO &amp; TR" sheetId="4" r:id="rId5"/>
  </sheets>
  <definedNames>
    <definedName name="_xlnm._FilterDatabase" localSheetId="4" hidden="1">'Russell Group TO &amp; TR'!$A$6:$F$6</definedName>
    <definedName name="_xlnm.Print_Area" localSheetId="1">'All Academics'!$B$1:$H$171</definedName>
    <definedName name="_xlnm.Print_Area" localSheetId="0">'All contract levels &amp; types'!$A$2:$H$39</definedName>
    <definedName name="_xlnm.Print_Area" localSheetId="2">'Russell Group All Academics'!$1:$33</definedName>
    <definedName name="_xlnm.Print_Area" localSheetId="4">'Russell Group TO &amp; TR'!$A$1:$I$32</definedName>
    <definedName name="_xlnm.Print_Area" localSheetId="3">'TO &amp; TR'!$A:$H</definedName>
    <definedName name="_xlnm.Print_Titles" localSheetId="3">'TO &amp; TR'!$4:$5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407" i="7" l="1"/>
  <c r="BA407" i="7"/>
  <c r="BB407" i="7"/>
  <c r="BC407" i="7"/>
  <c r="BD407" i="7"/>
  <c r="BE407" i="7"/>
  <c r="BF407" i="7"/>
  <c r="BG407" i="7"/>
  <c r="BH407" i="7"/>
  <c r="BI407" i="7"/>
  <c r="BJ407" i="7"/>
  <c r="BK407" i="7"/>
  <c r="BL407" i="7"/>
  <c r="BM407" i="7"/>
  <c r="BN407" i="7"/>
  <c r="BO407" i="7"/>
  <c r="BP407" i="7"/>
  <c r="BQ407" i="7"/>
  <c r="BR407" i="7"/>
  <c r="BS407" i="7"/>
  <c r="BT407" i="7"/>
  <c r="BU407" i="7"/>
  <c r="BV407" i="7"/>
  <c r="BW407" i="7"/>
  <c r="BX407" i="7"/>
  <c r="BY407" i="7"/>
  <c r="BZ407" i="7"/>
  <c r="CA407" i="7"/>
  <c r="CB407" i="7"/>
  <c r="CC407" i="7"/>
  <c r="CD407" i="7"/>
  <c r="CE407" i="7"/>
  <c r="CF407" i="7"/>
  <c r="CG407" i="7"/>
  <c r="CH407" i="7"/>
  <c r="CI407" i="7"/>
  <c r="CJ407" i="7"/>
  <c r="CK407" i="7"/>
  <c r="CL407" i="7"/>
  <c r="CM407" i="7"/>
  <c r="CN407" i="7"/>
  <c r="CO407" i="7"/>
  <c r="CP407" i="7"/>
  <c r="CQ407" i="7"/>
  <c r="CR407" i="7"/>
  <c r="CS407" i="7"/>
  <c r="CT407" i="7"/>
  <c r="CU407" i="7"/>
  <c r="CV407" i="7"/>
  <c r="AZ408" i="7"/>
  <c r="BA408" i="7"/>
  <c r="BB408" i="7"/>
  <c r="BC408" i="7"/>
  <c r="BD408" i="7"/>
  <c r="BE408" i="7"/>
  <c r="BF408" i="7"/>
  <c r="BG408" i="7"/>
  <c r="BH408" i="7"/>
  <c r="BI408" i="7"/>
  <c r="BJ408" i="7"/>
  <c r="BK408" i="7"/>
  <c r="BL408" i="7"/>
  <c r="BM408" i="7"/>
  <c r="BN408" i="7"/>
  <c r="BO408" i="7"/>
  <c r="BP408" i="7"/>
  <c r="BQ408" i="7"/>
  <c r="BR408" i="7"/>
  <c r="BS408" i="7"/>
  <c r="BT408" i="7"/>
  <c r="BU408" i="7"/>
  <c r="BV408" i="7"/>
  <c r="BW408" i="7"/>
  <c r="BX408" i="7"/>
  <c r="BY408" i="7"/>
  <c r="BZ408" i="7"/>
  <c r="CA408" i="7"/>
  <c r="CB408" i="7"/>
  <c r="CC408" i="7"/>
  <c r="CD408" i="7"/>
  <c r="CE408" i="7"/>
  <c r="CF408" i="7"/>
  <c r="CG408" i="7"/>
  <c r="CH408" i="7"/>
  <c r="CI408" i="7"/>
  <c r="CJ408" i="7"/>
  <c r="CK408" i="7"/>
  <c r="CL408" i="7"/>
  <c r="CM408" i="7"/>
  <c r="CN408" i="7"/>
  <c r="CO408" i="7"/>
  <c r="CP408" i="7"/>
  <c r="CQ408" i="7"/>
  <c r="CR408" i="7"/>
  <c r="CS408" i="7"/>
  <c r="CT408" i="7"/>
  <c r="CU408" i="7"/>
  <c r="CV408" i="7"/>
  <c r="AZ409" i="7"/>
  <c r="BA409" i="7"/>
  <c r="BB409" i="7"/>
  <c r="BC409" i="7"/>
  <c r="BD409" i="7"/>
  <c r="BE409" i="7"/>
  <c r="BF409" i="7"/>
  <c r="BG409" i="7"/>
  <c r="BH409" i="7"/>
  <c r="BI409" i="7"/>
  <c r="BJ409" i="7"/>
  <c r="BK409" i="7"/>
  <c r="BL409" i="7"/>
  <c r="BM409" i="7"/>
  <c r="BN409" i="7"/>
  <c r="BO409" i="7"/>
  <c r="BP409" i="7"/>
  <c r="BQ409" i="7"/>
  <c r="BR409" i="7"/>
  <c r="BS409" i="7"/>
  <c r="BT409" i="7"/>
  <c r="BU409" i="7"/>
  <c r="BV409" i="7"/>
  <c r="BW409" i="7"/>
  <c r="BX409" i="7"/>
  <c r="BY409" i="7"/>
  <c r="BZ409" i="7"/>
  <c r="CA409" i="7"/>
  <c r="CB409" i="7"/>
  <c r="CC409" i="7"/>
  <c r="CD409" i="7"/>
  <c r="CE409" i="7"/>
  <c r="CF409" i="7"/>
  <c r="CG409" i="7"/>
  <c r="CH409" i="7"/>
  <c r="CI409" i="7"/>
  <c r="CJ409" i="7"/>
  <c r="CK409" i="7"/>
  <c r="CL409" i="7"/>
  <c r="CM409" i="7"/>
  <c r="CN409" i="7"/>
  <c r="CO409" i="7"/>
  <c r="CP409" i="7"/>
  <c r="CQ409" i="7"/>
  <c r="CR409" i="7"/>
  <c r="CS409" i="7"/>
  <c r="CT409" i="7"/>
  <c r="CU409" i="7"/>
  <c r="CV409" i="7"/>
  <c r="AZ410" i="7"/>
  <c r="BA410" i="7"/>
  <c r="BB410" i="7"/>
  <c r="BC410" i="7"/>
  <c r="BD410" i="7"/>
  <c r="BE410" i="7"/>
  <c r="BF410" i="7"/>
  <c r="BG410" i="7"/>
  <c r="BH410" i="7"/>
  <c r="BI410" i="7"/>
  <c r="BJ410" i="7"/>
  <c r="BK410" i="7"/>
  <c r="BL410" i="7"/>
  <c r="BM410" i="7"/>
  <c r="BN410" i="7"/>
  <c r="BO410" i="7"/>
  <c r="BP410" i="7"/>
  <c r="BQ410" i="7"/>
  <c r="BR410" i="7"/>
  <c r="BS410" i="7"/>
  <c r="BT410" i="7"/>
  <c r="BU410" i="7"/>
  <c r="BV410" i="7"/>
  <c r="BW410" i="7"/>
  <c r="BX410" i="7"/>
  <c r="BY410" i="7"/>
  <c r="BZ410" i="7"/>
  <c r="CA410" i="7"/>
  <c r="CB410" i="7"/>
  <c r="CC410" i="7"/>
  <c r="CD410" i="7"/>
  <c r="CE410" i="7"/>
  <c r="CF410" i="7"/>
  <c r="CG410" i="7"/>
  <c r="CH410" i="7"/>
  <c r="CI410" i="7"/>
  <c r="CJ410" i="7"/>
  <c r="CK410" i="7"/>
  <c r="CL410" i="7"/>
  <c r="CM410" i="7"/>
  <c r="CN410" i="7"/>
  <c r="CO410" i="7"/>
  <c r="CP410" i="7"/>
  <c r="CQ410" i="7"/>
  <c r="CR410" i="7"/>
  <c r="CS410" i="7"/>
  <c r="CT410" i="7"/>
  <c r="CU410" i="7"/>
  <c r="CV410" i="7"/>
  <c r="AZ411" i="7"/>
  <c r="BA411" i="7"/>
  <c r="BB411" i="7"/>
  <c r="BC411" i="7"/>
  <c r="BD411" i="7"/>
  <c r="BE411" i="7"/>
  <c r="BF411" i="7"/>
  <c r="BG411" i="7"/>
  <c r="BH411" i="7"/>
  <c r="BI411" i="7"/>
  <c r="BJ411" i="7"/>
  <c r="BK411" i="7"/>
  <c r="BL411" i="7"/>
  <c r="BM411" i="7"/>
  <c r="BN411" i="7"/>
  <c r="BO411" i="7"/>
  <c r="BP411" i="7"/>
  <c r="BQ411" i="7"/>
  <c r="BR411" i="7"/>
  <c r="BS411" i="7"/>
  <c r="BT411" i="7"/>
  <c r="BU411" i="7"/>
  <c r="BV411" i="7"/>
  <c r="BW411" i="7"/>
  <c r="BX411" i="7"/>
  <c r="BY411" i="7"/>
  <c r="BZ411" i="7"/>
  <c r="CA411" i="7"/>
  <c r="CB411" i="7"/>
  <c r="CC411" i="7"/>
  <c r="CD411" i="7"/>
  <c r="CE411" i="7"/>
  <c r="CF411" i="7"/>
  <c r="CG411" i="7"/>
  <c r="CH411" i="7"/>
  <c r="CI411" i="7"/>
  <c r="CJ411" i="7"/>
  <c r="CK411" i="7"/>
  <c r="CL411" i="7"/>
  <c r="CM411" i="7"/>
  <c r="CN411" i="7"/>
  <c r="CO411" i="7"/>
  <c r="CP411" i="7"/>
  <c r="CQ411" i="7"/>
  <c r="CR411" i="7"/>
  <c r="CS411" i="7"/>
  <c r="CT411" i="7"/>
  <c r="CU411" i="7"/>
  <c r="CV411" i="7"/>
  <c r="AZ412" i="7"/>
  <c r="BA412" i="7"/>
  <c r="BB412" i="7"/>
  <c r="BC412" i="7"/>
  <c r="BD412" i="7"/>
  <c r="BE412" i="7"/>
  <c r="BF412" i="7"/>
  <c r="BG412" i="7"/>
  <c r="BH412" i="7"/>
  <c r="BI412" i="7"/>
  <c r="BJ412" i="7"/>
  <c r="BK412" i="7"/>
  <c r="BL412" i="7"/>
  <c r="BM412" i="7"/>
  <c r="BN412" i="7"/>
  <c r="BO412" i="7"/>
  <c r="BP412" i="7"/>
  <c r="BQ412" i="7"/>
  <c r="BR412" i="7"/>
  <c r="BS412" i="7"/>
  <c r="BT412" i="7"/>
  <c r="BU412" i="7"/>
  <c r="BV412" i="7"/>
  <c r="BW412" i="7"/>
  <c r="BX412" i="7"/>
  <c r="BY412" i="7"/>
  <c r="BZ412" i="7"/>
  <c r="CA412" i="7"/>
  <c r="CB412" i="7"/>
  <c r="CC412" i="7"/>
  <c r="CD412" i="7"/>
  <c r="CE412" i="7"/>
  <c r="CF412" i="7"/>
  <c r="CG412" i="7"/>
  <c r="CH412" i="7"/>
  <c r="CI412" i="7"/>
  <c r="CJ412" i="7"/>
  <c r="CK412" i="7"/>
  <c r="CL412" i="7"/>
  <c r="CM412" i="7"/>
  <c r="CN412" i="7"/>
  <c r="CO412" i="7"/>
  <c r="CP412" i="7"/>
  <c r="CQ412" i="7"/>
  <c r="CR412" i="7"/>
  <c r="CS412" i="7"/>
  <c r="CT412" i="7"/>
  <c r="CU412" i="7"/>
  <c r="CV412" i="7"/>
  <c r="AZ413" i="7"/>
  <c r="BA413" i="7"/>
  <c r="BB413" i="7"/>
  <c r="BC413" i="7"/>
  <c r="BD413" i="7"/>
  <c r="BE413" i="7"/>
  <c r="BF413" i="7"/>
  <c r="BG413" i="7"/>
  <c r="BH413" i="7"/>
  <c r="BI413" i="7"/>
  <c r="BJ413" i="7"/>
  <c r="BK413" i="7"/>
  <c r="BL413" i="7"/>
  <c r="BM413" i="7"/>
  <c r="BN413" i="7"/>
  <c r="BO413" i="7"/>
  <c r="BP413" i="7"/>
  <c r="BQ413" i="7"/>
  <c r="BR413" i="7"/>
  <c r="BS413" i="7"/>
  <c r="BT413" i="7"/>
  <c r="BU413" i="7"/>
  <c r="BV413" i="7"/>
  <c r="BW413" i="7"/>
  <c r="BX413" i="7"/>
  <c r="BY413" i="7"/>
  <c r="BZ413" i="7"/>
  <c r="CA413" i="7"/>
  <c r="CB413" i="7"/>
  <c r="CC413" i="7"/>
  <c r="CD413" i="7"/>
  <c r="CE413" i="7"/>
  <c r="CF413" i="7"/>
  <c r="CG413" i="7"/>
  <c r="CH413" i="7"/>
  <c r="CI413" i="7"/>
  <c r="CJ413" i="7"/>
  <c r="CK413" i="7"/>
  <c r="CL413" i="7"/>
  <c r="CM413" i="7"/>
  <c r="CN413" i="7"/>
  <c r="CO413" i="7"/>
  <c r="CP413" i="7"/>
  <c r="CQ413" i="7"/>
  <c r="CR413" i="7"/>
  <c r="CS413" i="7"/>
  <c r="CT413" i="7"/>
  <c r="CU413" i="7"/>
  <c r="CV413" i="7"/>
  <c r="AZ414" i="7"/>
  <c r="BA414" i="7"/>
  <c r="BB414" i="7"/>
  <c r="BC414" i="7"/>
  <c r="BD414" i="7"/>
  <c r="BE414" i="7"/>
  <c r="BF414" i="7"/>
  <c r="BG414" i="7"/>
  <c r="BH414" i="7"/>
  <c r="BI414" i="7"/>
  <c r="BJ414" i="7"/>
  <c r="BK414" i="7"/>
  <c r="BL414" i="7"/>
  <c r="BM414" i="7"/>
  <c r="BN414" i="7"/>
  <c r="BO414" i="7"/>
  <c r="BP414" i="7"/>
  <c r="BQ414" i="7"/>
  <c r="BR414" i="7"/>
  <c r="BS414" i="7"/>
  <c r="BT414" i="7"/>
  <c r="BU414" i="7"/>
  <c r="BV414" i="7"/>
  <c r="BW414" i="7"/>
  <c r="BX414" i="7"/>
  <c r="BY414" i="7"/>
  <c r="BZ414" i="7"/>
  <c r="CA414" i="7"/>
  <c r="CB414" i="7"/>
  <c r="CC414" i="7"/>
  <c r="CD414" i="7"/>
  <c r="CE414" i="7"/>
  <c r="CF414" i="7"/>
  <c r="CG414" i="7"/>
  <c r="CH414" i="7"/>
  <c r="CI414" i="7"/>
  <c r="CJ414" i="7"/>
  <c r="CK414" i="7"/>
  <c r="CL414" i="7"/>
  <c r="CM414" i="7"/>
  <c r="CN414" i="7"/>
  <c r="CO414" i="7"/>
  <c r="CP414" i="7"/>
  <c r="CQ414" i="7"/>
  <c r="CR414" i="7"/>
  <c r="CS414" i="7"/>
  <c r="CT414" i="7"/>
  <c r="CU414" i="7"/>
  <c r="CV414" i="7"/>
  <c r="AZ415" i="7"/>
  <c r="BA415" i="7"/>
  <c r="BB415" i="7"/>
  <c r="BC415" i="7"/>
  <c r="BD415" i="7"/>
  <c r="BE415" i="7"/>
  <c r="BF415" i="7"/>
  <c r="BG415" i="7"/>
  <c r="BH415" i="7"/>
  <c r="BI415" i="7"/>
  <c r="BJ415" i="7"/>
  <c r="BK415" i="7"/>
  <c r="BL415" i="7"/>
  <c r="BM415" i="7"/>
  <c r="BN415" i="7"/>
  <c r="BO415" i="7"/>
  <c r="BP415" i="7"/>
  <c r="BQ415" i="7"/>
  <c r="BR415" i="7"/>
  <c r="BS415" i="7"/>
  <c r="BT415" i="7"/>
  <c r="BU415" i="7"/>
  <c r="BV415" i="7"/>
  <c r="BW415" i="7"/>
  <c r="BX415" i="7"/>
  <c r="BY415" i="7"/>
  <c r="BZ415" i="7"/>
  <c r="CA415" i="7"/>
  <c r="CB415" i="7"/>
  <c r="CC415" i="7"/>
  <c r="CD415" i="7"/>
  <c r="CE415" i="7"/>
  <c r="CF415" i="7"/>
  <c r="CG415" i="7"/>
  <c r="CH415" i="7"/>
  <c r="CI415" i="7"/>
  <c r="CJ415" i="7"/>
  <c r="CK415" i="7"/>
  <c r="CL415" i="7"/>
  <c r="CM415" i="7"/>
  <c r="CN415" i="7"/>
  <c r="CO415" i="7"/>
  <c r="CP415" i="7"/>
  <c r="CQ415" i="7"/>
  <c r="CR415" i="7"/>
  <c r="CS415" i="7"/>
  <c r="CT415" i="7"/>
  <c r="CU415" i="7"/>
  <c r="CV415" i="7"/>
  <c r="AZ416" i="7"/>
  <c r="BA416" i="7"/>
  <c r="BB416" i="7"/>
  <c r="BC416" i="7"/>
  <c r="BD416" i="7"/>
  <c r="BE416" i="7"/>
  <c r="BF416" i="7"/>
  <c r="BG416" i="7"/>
  <c r="BH416" i="7"/>
  <c r="BI416" i="7"/>
  <c r="BJ416" i="7"/>
  <c r="BK416" i="7"/>
  <c r="BL416" i="7"/>
  <c r="BM416" i="7"/>
  <c r="BN416" i="7"/>
  <c r="BO416" i="7"/>
  <c r="BP416" i="7"/>
  <c r="BQ416" i="7"/>
  <c r="BR416" i="7"/>
  <c r="BS416" i="7"/>
  <c r="BT416" i="7"/>
  <c r="BU416" i="7"/>
  <c r="BV416" i="7"/>
  <c r="BW416" i="7"/>
  <c r="BX416" i="7"/>
  <c r="BY416" i="7"/>
  <c r="BZ416" i="7"/>
  <c r="CA416" i="7"/>
  <c r="CB416" i="7"/>
  <c r="CC416" i="7"/>
  <c r="CD416" i="7"/>
  <c r="CE416" i="7"/>
  <c r="CF416" i="7"/>
  <c r="CG416" i="7"/>
  <c r="CH416" i="7"/>
  <c r="CI416" i="7"/>
  <c r="CJ416" i="7"/>
  <c r="CK416" i="7"/>
  <c r="CL416" i="7"/>
  <c r="CM416" i="7"/>
  <c r="CN416" i="7"/>
  <c r="CO416" i="7"/>
  <c r="CP416" i="7"/>
  <c r="CQ416" i="7"/>
  <c r="CR416" i="7"/>
  <c r="CS416" i="7"/>
  <c r="CT416" i="7"/>
  <c r="CU416" i="7"/>
  <c r="CV416" i="7"/>
  <c r="AZ417" i="7"/>
  <c r="BA417" i="7"/>
  <c r="BB417" i="7"/>
  <c r="BC417" i="7"/>
  <c r="BD417" i="7"/>
  <c r="BE417" i="7"/>
  <c r="BF417" i="7"/>
  <c r="BG417" i="7"/>
  <c r="BH417" i="7"/>
  <c r="BI417" i="7"/>
  <c r="BJ417" i="7"/>
  <c r="BK417" i="7"/>
  <c r="BL417" i="7"/>
  <c r="BM417" i="7"/>
  <c r="BN417" i="7"/>
  <c r="BO417" i="7"/>
  <c r="BP417" i="7"/>
  <c r="BQ417" i="7"/>
  <c r="BR417" i="7"/>
  <c r="BS417" i="7"/>
  <c r="BT417" i="7"/>
  <c r="BU417" i="7"/>
  <c r="BV417" i="7"/>
  <c r="BW417" i="7"/>
  <c r="BX417" i="7"/>
  <c r="BY417" i="7"/>
  <c r="BZ417" i="7"/>
  <c r="CA417" i="7"/>
  <c r="CB417" i="7"/>
  <c r="CC417" i="7"/>
  <c r="CD417" i="7"/>
  <c r="CE417" i="7"/>
  <c r="CF417" i="7"/>
  <c r="CG417" i="7"/>
  <c r="CH417" i="7"/>
  <c r="CI417" i="7"/>
  <c r="CJ417" i="7"/>
  <c r="CK417" i="7"/>
  <c r="CL417" i="7"/>
  <c r="CM417" i="7"/>
  <c r="CN417" i="7"/>
  <c r="CO417" i="7"/>
  <c r="CP417" i="7"/>
  <c r="CQ417" i="7"/>
  <c r="CR417" i="7"/>
  <c r="CS417" i="7"/>
  <c r="CT417" i="7"/>
  <c r="CU417" i="7"/>
  <c r="CV417" i="7"/>
  <c r="AZ418" i="7"/>
  <c r="BA418" i="7"/>
  <c r="BB418" i="7"/>
  <c r="BC418" i="7"/>
  <c r="BD418" i="7"/>
  <c r="BE418" i="7"/>
  <c r="BF418" i="7"/>
  <c r="BG418" i="7"/>
  <c r="BH418" i="7"/>
  <c r="BI418" i="7"/>
  <c r="BJ418" i="7"/>
  <c r="BK418" i="7"/>
  <c r="BL418" i="7"/>
  <c r="BM418" i="7"/>
  <c r="BN418" i="7"/>
  <c r="BO418" i="7"/>
  <c r="BP418" i="7"/>
  <c r="BQ418" i="7"/>
  <c r="BR418" i="7"/>
  <c r="BS418" i="7"/>
  <c r="BT418" i="7"/>
  <c r="BU418" i="7"/>
  <c r="BV418" i="7"/>
  <c r="BW418" i="7"/>
  <c r="BX418" i="7"/>
  <c r="BY418" i="7"/>
  <c r="BZ418" i="7"/>
  <c r="CA418" i="7"/>
  <c r="CB418" i="7"/>
  <c r="CC418" i="7"/>
  <c r="CD418" i="7"/>
  <c r="CE418" i="7"/>
  <c r="CF418" i="7"/>
  <c r="CG418" i="7"/>
  <c r="CH418" i="7"/>
  <c r="CI418" i="7"/>
  <c r="CJ418" i="7"/>
  <c r="CK418" i="7"/>
  <c r="CL418" i="7"/>
  <c r="CM418" i="7"/>
  <c r="CN418" i="7"/>
  <c r="CO418" i="7"/>
  <c r="CP418" i="7"/>
  <c r="CQ418" i="7"/>
  <c r="CR418" i="7"/>
  <c r="CS418" i="7"/>
  <c r="CT418" i="7"/>
  <c r="CU418" i="7"/>
  <c r="CV418" i="7"/>
  <c r="AZ419" i="7"/>
  <c r="BA419" i="7"/>
  <c r="BB419" i="7"/>
  <c r="BC419" i="7"/>
  <c r="BD419" i="7"/>
  <c r="BE419" i="7"/>
  <c r="BF419" i="7"/>
  <c r="BG419" i="7"/>
  <c r="BH419" i="7"/>
  <c r="BI419" i="7"/>
  <c r="BJ419" i="7"/>
  <c r="BK419" i="7"/>
  <c r="BL419" i="7"/>
  <c r="BM419" i="7"/>
  <c r="BN419" i="7"/>
  <c r="BO419" i="7"/>
  <c r="BP419" i="7"/>
  <c r="BQ419" i="7"/>
  <c r="BR419" i="7"/>
  <c r="BS419" i="7"/>
  <c r="BT419" i="7"/>
  <c r="BU419" i="7"/>
  <c r="BV419" i="7"/>
  <c r="BW419" i="7"/>
  <c r="BX419" i="7"/>
  <c r="BY419" i="7"/>
  <c r="BZ419" i="7"/>
  <c r="CA419" i="7"/>
  <c r="CB419" i="7"/>
  <c r="CC419" i="7"/>
  <c r="CD419" i="7"/>
  <c r="CE419" i="7"/>
  <c r="CF419" i="7"/>
  <c r="CG419" i="7"/>
  <c r="CH419" i="7"/>
  <c r="CI419" i="7"/>
  <c r="CJ419" i="7"/>
  <c r="CK419" i="7"/>
  <c r="CL419" i="7"/>
  <c r="CM419" i="7"/>
  <c r="CN419" i="7"/>
  <c r="CO419" i="7"/>
  <c r="CP419" i="7"/>
  <c r="CQ419" i="7"/>
  <c r="CR419" i="7"/>
  <c r="CS419" i="7"/>
  <c r="CT419" i="7"/>
  <c r="CU419" i="7"/>
  <c r="CV419" i="7"/>
  <c r="AZ420" i="7"/>
  <c r="BA420" i="7"/>
  <c r="BB420" i="7"/>
  <c r="BC420" i="7"/>
  <c r="BD420" i="7"/>
  <c r="BE420" i="7"/>
  <c r="BF420" i="7"/>
  <c r="BG420" i="7"/>
  <c r="BH420" i="7"/>
  <c r="BI420" i="7"/>
  <c r="BJ420" i="7"/>
  <c r="BK420" i="7"/>
  <c r="BL420" i="7"/>
  <c r="BM420" i="7"/>
  <c r="BN420" i="7"/>
  <c r="BO420" i="7"/>
  <c r="BP420" i="7"/>
  <c r="BQ420" i="7"/>
  <c r="BR420" i="7"/>
  <c r="BS420" i="7"/>
  <c r="BT420" i="7"/>
  <c r="BU420" i="7"/>
  <c r="BV420" i="7"/>
  <c r="BW420" i="7"/>
  <c r="BX420" i="7"/>
  <c r="BY420" i="7"/>
  <c r="BZ420" i="7"/>
  <c r="CA420" i="7"/>
  <c r="CB420" i="7"/>
  <c r="CC420" i="7"/>
  <c r="CD420" i="7"/>
  <c r="CE420" i="7"/>
  <c r="CF420" i="7"/>
  <c r="CG420" i="7"/>
  <c r="CH420" i="7"/>
  <c r="CI420" i="7"/>
  <c r="CJ420" i="7"/>
  <c r="CK420" i="7"/>
  <c r="CL420" i="7"/>
  <c r="CM420" i="7"/>
  <c r="CN420" i="7"/>
  <c r="CO420" i="7"/>
  <c r="CP420" i="7"/>
  <c r="CQ420" i="7"/>
  <c r="CR420" i="7"/>
  <c r="CS420" i="7"/>
  <c r="CT420" i="7"/>
  <c r="CU420" i="7"/>
  <c r="CV420" i="7"/>
  <c r="AZ421" i="7"/>
  <c r="BA421" i="7"/>
  <c r="BB421" i="7"/>
  <c r="BC421" i="7"/>
  <c r="BD421" i="7"/>
  <c r="BE421" i="7"/>
  <c r="BF421" i="7"/>
  <c r="BG421" i="7"/>
  <c r="BH421" i="7"/>
  <c r="BI421" i="7"/>
  <c r="BJ421" i="7"/>
  <c r="BK421" i="7"/>
  <c r="BL421" i="7"/>
  <c r="BM421" i="7"/>
  <c r="BN421" i="7"/>
  <c r="BO421" i="7"/>
  <c r="BP421" i="7"/>
  <c r="BQ421" i="7"/>
  <c r="BR421" i="7"/>
  <c r="BS421" i="7"/>
  <c r="BT421" i="7"/>
  <c r="BU421" i="7"/>
  <c r="BV421" i="7"/>
  <c r="BW421" i="7"/>
  <c r="BX421" i="7"/>
  <c r="BY421" i="7"/>
  <c r="BZ421" i="7"/>
  <c r="CA421" i="7"/>
  <c r="CB421" i="7"/>
  <c r="CC421" i="7"/>
  <c r="CD421" i="7"/>
  <c r="CE421" i="7"/>
  <c r="CF421" i="7"/>
  <c r="CG421" i="7"/>
  <c r="CH421" i="7"/>
  <c r="CI421" i="7"/>
  <c r="CJ421" i="7"/>
  <c r="CK421" i="7"/>
  <c r="CL421" i="7"/>
  <c r="CM421" i="7"/>
  <c r="CN421" i="7"/>
  <c r="CO421" i="7"/>
  <c r="CP421" i="7"/>
  <c r="CQ421" i="7"/>
  <c r="CR421" i="7"/>
  <c r="CS421" i="7"/>
  <c r="CT421" i="7"/>
  <c r="CU421" i="7"/>
  <c r="CV421" i="7"/>
  <c r="AZ422" i="7"/>
  <c r="BA422" i="7"/>
  <c r="BB422" i="7"/>
  <c r="BC422" i="7"/>
  <c r="BD422" i="7"/>
  <c r="BE422" i="7"/>
  <c r="BF422" i="7"/>
  <c r="BG422" i="7"/>
  <c r="BH422" i="7"/>
  <c r="BI422" i="7"/>
  <c r="BJ422" i="7"/>
  <c r="BK422" i="7"/>
  <c r="BL422" i="7"/>
  <c r="BM422" i="7"/>
  <c r="BN422" i="7"/>
  <c r="BO422" i="7"/>
  <c r="BP422" i="7"/>
  <c r="BQ422" i="7"/>
  <c r="BR422" i="7"/>
  <c r="BS422" i="7"/>
  <c r="BT422" i="7"/>
  <c r="BU422" i="7"/>
  <c r="BV422" i="7"/>
  <c r="BW422" i="7"/>
  <c r="BX422" i="7"/>
  <c r="BY422" i="7"/>
  <c r="BZ422" i="7"/>
  <c r="CA422" i="7"/>
  <c r="CB422" i="7"/>
  <c r="CC422" i="7"/>
  <c r="CD422" i="7"/>
  <c r="CE422" i="7"/>
  <c r="CF422" i="7"/>
  <c r="CG422" i="7"/>
  <c r="CH422" i="7"/>
  <c r="CI422" i="7"/>
  <c r="CJ422" i="7"/>
  <c r="CK422" i="7"/>
  <c r="CL422" i="7"/>
  <c r="CM422" i="7"/>
  <c r="CN422" i="7"/>
  <c r="CO422" i="7"/>
  <c r="CP422" i="7"/>
  <c r="CQ422" i="7"/>
  <c r="CR422" i="7"/>
  <c r="CS422" i="7"/>
  <c r="CT422" i="7"/>
  <c r="CU422" i="7"/>
  <c r="CV422" i="7"/>
  <c r="AZ423" i="7"/>
  <c r="BA423" i="7"/>
  <c r="BB423" i="7"/>
  <c r="BC423" i="7"/>
  <c r="BD423" i="7"/>
  <c r="BE423" i="7"/>
  <c r="BF423" i="7"/>
  <c r="BG423" i="7"/>
  <c r="BH423" i="7"/>
  <c r="BI423" i="7"/>
  <c r="BJ423" i="7"/>
  <c r="BK423" i="7"/>
  <c r="BL423" i="7"/>
  <c r="BM423" i="7"/>
  <c r="BN423" i="7"/>
  <c r="BO423" i="7"/>
  <c r="BP423" i="7"/>
  <c r="BQ423" i="7"/>
  <c r="BR423" i="7"/>
  <c r="BS423" i="7"/>
  <c r="BT423" i="7"/>
  <c r="BU423" i="7"/>
  <c r="BV423" i="7"/>
  <c r="BW423" i="7"/>
  <c r="BX423" i="7"/>
  <c r="BY423" i="7"/>
  <c r="BZ423" i="7"/>
  <c r="CA423" i="7"/>
  <c r="CB423" i="7"/>
  <c r="CC423" i="7"/>
  <c r="CD423" i="7"/>
  <c r="CE423" i="7"/>
  <c r="CF423" i="7"/>
  <c r="CG423" i="7"/>
  <c r="CH423" i="7"/>
  <c r="CI423" i="7"/>
  <c r="CJ423" i="7"/>
  <c r="CK423" i="7"/>
  <c r="CL423" i="7"/>
  <c r="CM423" i="7"/>
  <c r="CN423" i="7"/>
  <c r="CO423" i="7"/>
  <c r="CP423" i="7"/>
  <c r="CQ423" i="7"/>
  <c r="CR423" i="7"/>
  <c r="CS423" i="7"/>
  <c r="CT423" i="7"/>
  <c r="CU423" i="7"/>
  <c r="CV423" i="7"/>
  <c r="AZ424" i="7"/>
  <c r="BA424" i="7"/>
  <c r="BB424" i="7"/>
  <c r="BC424" i="7"/>
  <c r="BD424" i="7"/>
  <c r="BE424" i="7"/>
  <c r="BF424" i="7"/>
  <c r="BG424" i="7"/>
  <c r="BH424" i="7"/>
  <c r="BI424" i="7"/>
  <c r="BJ424" i="7"/>
  <c r="BK424" i="7"/>
  <c r="BL424" i="7"/>
  <c r="BM424" i="7"/>
  <c r="BN424" i="7"/>
  <c r="BO424" i="7"/>
  <c r="BP424" i="7"/>
  <c r="BQ424" i="7"/>
  <c r="BR424" i="7"/>
  <c r="BS424" i="7"/>
  <c r="BT424" i="7"/>
  <c r="BU424" i="7"/>
  <c r="BV424" i="7"/>
  <c r="BW424" i="7"/>
  <c r="BX424" i="7"/>
  <c r="BY424" i="7"/>
  <c r="BZ424" i="7"/>
  <c r="CA424" i="7"/>
  <c r="CB424" i="7"/>
  <c r="CC424" i="7"/>
  <c r="CD424" i="7"/>
  <c r="CE424" i="7"/>
  <c r="CF424" i="7"/>
  <c r="CG424" i="7"/>
  <c r="CH424" i="7"/>
  <c r="CI424" i="7"/>
  <c r="CJ424" i="7"/>
  <c r="CK424" i="7"/>
  <c r="CL424" i="7"/>
  <c r="CM424" i="7"/>
  <c r="CN424" i="7"/>
  <c r="CO424" i="7"/>
  <c r="CP424" i="7"/>
  <c r="CQ424" i="7"/>
  <c r="CR424" i="7"/>
  <c r="CS424" i="7"/>
  <c r="CT424" i="7"/>
  <c r="CU424" i="7"/>
  <c r="CV424" i="7"/>
  <c r="AZ425" i="7"/>
  <c r="BA425" i="7"/>
  <c r="BB425" i="7"/>
  <c r="BC425" i="7"/>
  <c r="BD425" i="7"/>
  <c r="BE425" i="7"/>
  <c r="BF425" i="7"/>
  <c r="BG425" i="7"/>
  <c r="BH425" i="7"/>
  <c r="BI425" i="7"/>
  <c r="BJ425" i="7"/>
  <c r="BK425" i="7"/>
  <c r="BL425" i="7"/>
  <c r="BM425" i="7"/>
  <c r="BN425" i="7"/>
  <c r="BO425" i="7"/>
  <c r="BP425" i="7"/>
  <c r="BQ425" i="7"/>
  <c r="BR425" i="7"/>
  <c r="BS425" i="7"/>
  <c r="BT425" i="7"/>
  <c r="BU425" i="7"/>
  <c r="BV425" i="7"/>
  <c r="BW425" i="7"/>
  <c r="BX425" i="7"/>
  <c r="BY425" i="7"/>
  <c r="BZ425" i="7"/>
  <c r="CA425" i="7"/>
  <c r="CB425" i="7"/>
  <c r="CC425" i="7"/>
  <c r="CD425" i="7"/>
  <c r="CE425" i="7"/>
  <c r="CF425" i="7"/>
  <c r="CG425" i="7"/>
  <c r="CH425" i="7"/>
  <c r="CI425" i="7"/>
  <c r="CJ425" i="7"/>
  <c r="CK425" i="7"/>
  <c r="CL425" i="7"/>
  <c r="CM425" i="7"/>
  <c r="CN425" i="7"/>
  <c r="CO425" i="7"/>
  <c r="CP425" i="7"/>
  <c r="CQ425" i="7"/>
  <c r="CR425" i="7"/>
  <c r="CS425" i="7"/>
  <c r="CT425" i="7"/>
  <c r="CU425" i="7"/>
  <c r="CV425" i="7"/>
  <c r="AZ426" i="7"/>
  <c r="BA426" i="7"/>
  <c r="BB426" i="7"/>
  <c r="BC426" i="7"/>
  <c r="BD426" i="7"/>
  <c r="BE426" i="7"/>
  <c r="BF426" i="7"/>
  <c r="BG426" i="7"/>
  <c r="BH426" i="7"/>
  <c r="BI426" i="7"/>
  <c r="BJ426" i="7"/>
  <c r="BK426" i="7"/>
  <c r="BL426" i="7"/>
  <c r="BM426" i="7"/>
  <c r="BN426" i="7"/>
  <c r="BO426" i="7"/>
  <c r="BP426" i="7"/>
  <c r="BQ426" i="7"/>
  <c r="BR426" i="7"/>
  <c r="BS426" i="7"/>
  <c r="BT426" i="7"/>
  <c r="BU426" i="7"/>
  <c r="BV426" i="7"/>
  <c r="BW426" i="7"/>
  <c r="BX426" i="7"/>
  <c r="BY426" i="7"/>
  <c r="BZ426" i="7"/>
  <c r="CA426" i="7"/>
  <c r="CB426" i="7"/>
  <c r="CC426" i="7"/>
  <c r="CD426" i="7"/>
  <c r="CE426" i="7"/>
  <c r="CF426" i="7"/>
  <c r="CG426" i="7"/>
  <c r="CH426" i="7"/>
  <c r="CI426" i="7"/>
  <c r="CJ426" i="7"/>
  <c r="CK426" i="7"/>
  <c r="CL426" i="7"/>
  <c r="CM426" i="7"/>
  <c r="CN426" i="7"/>
  <c r="CO426" i="7"/>
  <c r="CP426" i="7"/>
  <c r="CQ426" i="7"/>
  <c r="CR426" i="7"/>
  <c r="CS426" i="7"/>
  <c r="CT426" i="7"/>
  <c r="CU426" i="7"/>
  <c r="CV426" i="7"/>
  <c r="AZ427" i="7"/>
  <c r="BA427" i="7"/>
  <c r="BB427" i="7"/>
  <c r="BC427" i="7"/>
  <c r="BD427" i="7"/>
  <c r="BE427" i="7"/>
  <c r="BF427" i="7"/>
  <c r="BG427" i="7"/>
  <c r="BH427" i="7"/>
  <c r="BI427" i="7"/>
  <c r="BJ427" i="7"/>
  <c r="BK427" i="7"/>
  <c r="BL427" i="7"/>
  <c r="BM427" i="7"/>
  <c r="BN427" i="7"/>
  <c r="BO427" i="7"/>
  <c r="BP427" i="7"/>
  <c r="BQ427" i="7"/>
  <c r="BR427" i="7"/>
  <c r="BS427" i="7"/>
  <c r="BT427" i="7"/>
  <c r="BU427" i="7"/>
  <c r="BV427" i="7"/>
  <c r="BW427" i="7"/>
  <c r="BX427" i="7"/>
  <c r="BY427" i="7"/>
  <c r="BZ427" i="7"/>
  <c r="CA427" i="7"/>
  <c r="CB427" i="7"/>
  <c r="CC427" i="7"/>
  <c r="CD427" i="7"/>
  <c r="CE427" i="7"/>
  <c r="CF427" i="7"/>
  <c r="CG427" i="7"/>
  <c r="CH427" i="7"/>
  <c r="CI427" i="7"/>
  <c r="CJ427" i="7"/>
  <c r="CK427" i="7"/>
  <c r="CL427" i="7"/>
  <c r="CM427" i="7"/>
  <c r="CN427" i="7"/>
  <c r="CO427" i="7"/>
  <c r="CP427" i="7"/>
  <c r="CQ427" i="7"/>
  <c r="CR427" i="7"/>
  <c r="CS427" i="7"/>
  <c r="CT427" i="7"/>
  <c r="CU427" i="7"/>
  <c r="CV427" i="7"/>
  <c r="AZ428" i="7"/>
  <c r="BA428" i="7"/>
  <c r="BB428" i="7"/>
  <c r="BC428" i="7"/>
  <c r="BD428" i="7"/>
  <c r="BE428" i="7"/>
  <c r="BF428" i="7"/>
  <c r="BG428" i="7"/>
  <c r="BH428" i="7"/>
  <c r="BI428" i="7"/>
  <c r="BJ428" i="7"/>
  <c r="BK428" i="7"/>
  <c r="BL428" i="7"/>
  <c r="BM428" i="7"/>
  <c r="BN428" i="7"/>
  <c r="BO428" i="7"/>
  <c r="BP428" i="7"/>
  <c r="BQ428" i="7"/>
  <c r="BR428" i="7"/>
  <c r="BS428" i="7"/>
  <c r="BT428" i="7"/>
  <c r="BU428" i="7"/>
  <c r="BV428" i="7"/>
  <c r="BW428" i="7"/>
  <c r="BX428" i="7"/>
  <c r="BY428" i="7"/>
  <c r="BZ428" i="7"/>
  <c r="CA428" i="7"/>
  <c r="CB428" i="7"/>
  <c r="CC428" i="7"/>
  <c r="CD428" i="7"/>
  <c r="CE428" i="7"/>
  <c r="CF428" i="7"/>
  <c r="CG428" i="7"/>
  <c r="CH428" i="7"/>
  <c r="CI428" i="7"/>
  <c r="CJ428" i="7"/>
  <c r="CK428" i="7"/>
  <c r="CL428" i="7"/>
  <c r="CM428" i="7"/>
  <c r="CN428" i="7"/>
  <c r="CO428" i="7"/>
  <c r="CP428" i="7"/>
  <c r="CQ428" i="7"/>
  <c r="CR428" i="7"/>
  <c r="CS428" i="7"/>
  <c r="CT428" i="7"/>
  <c r="CU428" i="7"/>
  <c r="CV428" i="7"/>
  <c r="AZ429" i="7"/>
  <c r="BA429" i="7"/>
  <c r="BB429" i="7"/>
  <c r="BC429" i="7"/>
  <c r="BD429" i="7"/>
  <c r="BE429" i="7"/>
  <c r="BF429" i="7"/>
  <c r="BG429" i="7"/>
  <c r="BH429" i="7"/>
  <c r="BI429" i="7"/>
  <c r="BJ429" i="7"/>
  <c r="BK429" i="7"/>
  <c r="BL429" i="7"/>
  <c r="BM429" i="7"/>
  <c r="BN429" i="7"/>
  <c r="BO429" i="7"/>
  <c r="BP429" i="7"/>
  <c r="BQ429" i="7"/>
  <c r="BR429" i="7"/>
  <c r="BS429" i="7"/>
  <c r="BT429" i="7"/>
  <c r="BU429" i="7"/>
  <c r="BV429" i="7"/>
  <c r="BW429" i="7"/>
  <c r="BX429" i="7"/>
  <c r="BY429" i="7"/>
  <c r="BZ429" i="7"/>
  <c r="CA429" i="7"/>
  <c r="CB429" i="7"/>
  <c r="CC429" i="7"/>
  <c r="CD429" i="7"/>
  <c r="CE429" i="7"/>
  <c r="CF429" i="7"/>
  <c r="CG429" i="7"/>
  <c r="CH429" i="7"/>
  <c r="CI429" i="7"/>
  <c r="CJ429" i="7"/>
  <c r="CK429" i="7"/>
  <c r="CL429" i="7"/>
  <c r="CM429" i="7"/>
  <c r="CN429" i="7"/>
  <c r="CO429" i="7"/>
  <c r="CP429" i="7"/>
  <c r="CQ429" i="7"/>
  <c r="CR429" i="7"/>
  <c r="CS429" i="7"/>
  <c r="CT429" i="7"/>
  <c r="CU429" i="7"/>
  <c r="CV429" i="7"/>
  <c r="AZ430" i="7"/>
  <c r="BA430" i="7"/>
  <c r="BB430" i="7"/>
  <c r="BC430" i="7"/>
  <c r="BD430" i="7"/>
  <c r="BE430" i="7"/>
  <c r="BF430" i="7"/>
  <c r="BG430" i="7"/>
  <c r="BH430" i="7"/>
  <c r="BI430" i="7"/>
  <c r="BJ430" i="7"/>
  <c r="BK430" i="7"/>
  <c r="BL430" i="7"/>
  <c r="BM430" i="7"/>
  <c r="BN430" i="7"/>
  <c r="BO430" i="7"/>
  <c r="BP430" i="7"/>
  <c r="BQ430" i="7"/>
  <c r="BR430" i="7"/>
  <c r="BS430" i="7"/>
  <c r="BT430" i="7"/>
  <c r="BU430" i="7"/>
  <c r="BV430" i="7"/>
  <c r="BW430" i="7"/>
  <c r="BX430" i="7"/>
  <c r="BY430" i="7"/>
  <c r="BZ430" i="7"/>
  <c r="CA430" i="7"/>
  <c r="CB430" i="7"/>
  <c r="CC430" i="7"/>
  <c r="CD430" i="7"/>
  <c r="CE430" i="7"/>
  <c r="CF430" i="7"/>
  <c r="CG430" i="7"/>
  <c r="CH430" i="7"/>
  <c r="CI430" i="7"/>
  <c r="CJ430" i="7"/>
  <c r="CK430" i="7"/>
  <c r="CL430" i="7"/>
  <c r="CM430" i="7"/>
  <c r="CN430" i="7"/>
  <c r="CO430" i="7"/>
  <c r="CP430" i="7"/>
  <c r="CQ430" i="7"/>
  <c r="CR430" i="7"/>
  <c r="CS430" i="7"/>
  <c r="CT430" i="7"/>
  <c r="CU430" i="7"/>
  <c r="CV430" i="7"/>
  <c r="AZ431" i="7"/>
  <c r="BA431" i="7"/>
  <c r="BB431" i="7"/>
  <c r="BC431" i="7"/>
  <c r="BD431" i="7"/>
  <c r="BE431" i="7"/>
  <c r="BF431" i="7"/>
  <c r="BG431" i="7"/>
  <c r="BH431" i="7"/>
  <c r="BI431" i="7"/>
  <c r="BJ431" i="7"/>
  <c r="BK431" i="7"/>
  <c r="BL431" i="7"/>
  <c r="BM431" i="7"/>
  <c r="BN431" i="7"/>
  <c r="BO431" i="7"/>
  <c r="BP431" i="7"/>
  <c r="BQ431" i="7"/>
  <c r="BR431" i="7"/>
  <c r="BS431" i="7"/>
  <c r="BT431" i="7"/>
  <c r="BU431" i="7"/>
  <c r="BV431" i="7"/>
  <c r="BW431" i="7"/>
  <c r="BX431" i="7"/>
  <c r="BY431" i="7"/>
  <c r="BZ431" i="7"/>
  <c r="CA431" i="7"/>
  <c r="CB431" i="7"/>
  <c r="CC431" i="7"/>
  <c r="CD431" i="7"/>
  <c r="CE431" i="7"/>
  <c r="CF431" i="7"/>
  <c r="CG431" i="7"/>
  <c r="CH431" i="7"/>
  <c r="CI431" i="7"/>
  <c r="CJ431" i="7"/>
  <c r="CK431" i="7"/>
  <c r="CL431" i="7"/>
  <c r="CM431" i="7"/>
  <c r="CN431" i="7"/>
  <c r="CO431" i="7"/>
  <c r="CP431" i="7"/>
  <c r="CQ431" i="7"/>
  <c r="CR431" i="7"/>
  <c r="CS431" i="7"/>
  <c r="CT431" i="7"/>
  <c r="CU431" i="7"/>
  <c r="CV431" i="7"/>
  <c r="AZ432" i="7"/>
  <c r="BA432" i="7"/>
  <c r="BB432" i="7"/>
  <c r="BC432" i="7"/>
  <c r="BD432" i="7"/>
  <c r="BE432" i="7"/>
  <c r="BF432" i="7"/>
  <c r="BG432" i="7"/>
  <c r="BH432" i="7"/>
  <c r="BI432" i="7"/>
  <c r="BJ432" i="7"/>
  <c r="BK432" i="7"/>
  <c r="BL432" i="7"/>
  <c r="BM432" i="7"/>
  <c r="BN432" i="7"/>
  <c r="BO432" i="7"/>
  <c r="BP432" i="7"/>
  <c r="BQ432" i="7"/>
  <c r="BR432" i="7"/>
  <c r="BS432" i="7"/>
  <c r="BT432" i="7"/>
  <c r="BU432" i="7"/>
  <c r="BV432" i="7"/>
  <c r="BW432" i="7"/>
  <c r="BX432" i="7"/>
  <c r="BY432" i="7"/>
  <c r="BZ432" i="7"/>
  <c r="CA432" i="7"/>
  <c r="CB432" i="7"/>
  <c r="CC432" i="7"/>
  <c r="CD432" i="7"/>
  <c r="CE432" i="7"/>
  <c r="CF432" i="7"/>
  <c r="CG432" i="7"/>
  <c r="CH432" i="7"/>
  <c r="CI432" i="7"/>
  <c r="CJ432" i="7"/>
  <c r="CK432" i="7"/>
  <c r="CL432" i="7"/>
  <c r="CM432" i="7"/>
  <c r="CN432" i="7"/>
  <c r="CO432" i="7"/>
  <c r="CP432" i="7"/>
  <c r="CQ432" i="7"/>
  <c r="CR432" i="7"/>
  <c r="CS432" i="7"/>
  <c r="CT432" i="7"/>
  <c r="CU432" i="7"/>
  <c r="CV432" i="7"/>
  <c r="AZ433" i="7"/>
  <c r="BA433" i="7"/>
  <c r="BB433" i="7"/>
  <c r="BC433" i="7"/>
  <c r="BD433" i="7"/>
  <c r="BE433" i="7"/>
  <c r="BF433" i="7"/>
  <c r="BG433" i="7"/>
  <c r="BH433" i="7"/>
  <c r="BI433" i="7"/>
  <c r="BJ433" i="7"/>
  <c r="BK433" i="7"/>
  <c r="BL433" i="7"/>
  <c r="BM433" i="7"/>
  <c r="BN433" i="7"/>
  <c r="BO433" i="7"/>
  <c r="BP433" i="7"/>
  <c r="BQ433" i="7"/>
  <c r="BR433" i="7"/>
  <c r="BS433" i="7"/>
  <c r="BT433" i="7"/>
  <c r="BU433" i="7"/>
  <c r="BV433" i="7"/>
  <c r="BW433" i="7"/>
  <c r="BX433" i="7"/>
  <c r="BY433" i="7"/>
  <c r="BZ433" i="7"/>
  <c r="CA433" i="7"/>
  <c r="CB433" i="7"/>
  <c r="CC433" i="7"/>
  <c r="CD433" i="7"/>
  <c r="CE433" i="7"/>
  <c r="CF433" i="7"/>
  <c r="CG433" i="7"/>
  <c r="CH433" i="7"/>
  <c r="CI433" i="7"/>
  <c r="CJ433" i="7"/>
  <c r="CK433" i="7"/>
  <c r="CL433" i="7"/>
  <c r="CM433" i="7"/>
  <c r="CN433" i="7"/>
  <c r="CO433" i="7"/>
  <c r="CP433" i="7"/>
  <c r="CQ433" i="7"/>
  <c r="CR433" i="7"/>
  <c r="CS433" i="7"/>
  <c r="CT433" i="7"/>
  <c r="CU433" i="7"/>
  <c r="CV433" i="7"/>
  <c r="AZ434" i="7"/>
  <c r="BA434" i="7"/>
  <c r="BB434" i="7"/>
  <c r="BC434" i="7"/>
  <c r="BD434" i="7"/>
  <c r="BE434" i="7"/>
  <c r="BF434" i="7"/>
  <c r="BG434" i="7"/>
  <c r="BH434" i="7"/>
  <c r="BI434" i="7"/>
  <c r="BJ434" i="7"/>
  <c r="BK434" i="7"/>
  <c r="BL434" i="7"/>
  <c r="BM434" i="7"/>
  <c r="BN434" i="7"/>
  <c r="BO434" i="7"/>
  <c r="BP434" i="7"/>
  <c r="BQ434" i="7"/>
  <c r="BR434" i="7"/>
  <c r="BS434" i="7"/>
  <c r="BT434" i="7"/>
  <c r="BU434" i="7"/>
  <c r="BV434" i="7"/>
  <c r="BW434" i="7"/>
  <c r="BX434" i="7"/>
  <c r="BY434" i="7"/>
  <c r="BZ434" i="7"/>
  <c r="CA434" i="7"/>
  <c r="CB434" i="7"/>
  <c r="CC434" i="7"/>
  <c r="CD434" i="7"/>
  <c r="CE434" i="7"/>
  <c r="CF434" i="7"/>
  <c r="CG434" i="7"/>
  <c r="CH434" i="7"/>
  <c r="CI434" i="7"/>
  <c r="CJ434" i="7"/>
  <c r="CK434" i="7"/>
  <c r="CL434" i="7"/>
  <c r="CM434" i="7"/>
  <c r="CN434" i="7"/>
  <c r="CO434" i="7"/>
  <c r="CP434" i="7"/>
  <c r="CQ434" i="7"/>
  <c r="CR434" i="7"/>
  <c r="CS434" i="7"/>
  <c r="CT434" i="7"/>
  <c r="CU434" i="7"/>
  <c r="CV434" i="7"/>
  <c r="AZ435" i="7"/>
  <c r="BA435" i="7"/>
  <c r="BB435" i="7"/>
  <c r="BC435" i="7"/>
  <c r="BD435" i="7"/>
  <c r="BE435" i="7"/>
  <c r="BF435" i="7"/>
  <c r="BG435" i="7"/>
  <c r="BH435" i="7"/>
  <c r="BI435" i="7"/>
  <c r="BJ435" i="7"/>
  <c r="BK435" i="7"/>
  <c r="BL435" i="7"/>
  <c r="BM435" i="7"/>
  <c r="BN435" i="7"/>
  <c r="BO435" i="7"/>
  <c r="BP435" i="7"/>
  <c r="BQ435" i="7"/>
  <c r="BR435" i="7"/>
  <c r="BS435" i="7"/>
  <c r="BT435" i="7"/>
  <c r="BU435" i="7"/>
  <c r="BV435" i="7"/>
  <c r="BW435" i="7"/>
  <c r="BX435" i="7"/>
  <c r="BY435" i="7"/>
  <c r="BZ435" i="7"/>
  <c r="CA435" i="7"/>
  <c r="CB435" i="7"/>
  <c r="CC435" i="7"/>
  <c r="CD435" i="7"/>
  <c r="CE435" i="7"/>
  <c r="CF435" i="7"/>
  <c r="CG435" i="7"/>
  <c r="CH435" i="7"/>
  <c r="CI435" i="7"/>
  <c r="CJ435" i="7"/>
  <c r="CK435" i="7"/>
  <c r="CL435" i="7"/>
  <c r="CM435" i="7"/>
  <c r="CN435" i="7"/>
  <c r="CO435" i="7"/>
  <c r="CP435" i="7"/>
  <c r="CQ435" i="7"/>
  <c r="CR435" i="7"/>
  <c r="CS435" i="7"/>
  <c r="CT435" i="7"/>
  <c r="CU435" i="7"/>
  <c r="CV435" i="7"/>
  <c r="AZ436" i="7"/>
  <c r="BA436" i="7"/>
  <c r="BB436" i="7"/>
  <c r="BC436" i="7"/>
  <c r="BD436" i="7"/>
  <c r="BE436" i="7"/>
  <c r="BF436" i="7"/>
  <c r="BG436" i="7"/>
  <c r="BH436" i="7"/>
  <c r="BI436" i="7"/>
  <c r="BJ436" i="7"/>
  <c r="BK436" i="7"/>
  <c r="BL436" i="7"/>
  <c r="BM436" i="7"/>
  <c r="BN436" i="7"/>
  <c r="BO436" i="7"/>
  <c r="BP436" i="7"/>
  <c r="BQ436" i="7"/>
  <c r="BR436" i="7"/>
  <c r="BS436" i="7"/>
  <c r="BT436" i="7"/>
  <c r="BU436" i="7"/>
  <c r="BV436" i="7"/>
  <c r="BW436" i="7"/>
  <c r="BX436" i="7"/>
  <c r="BY436" i="7"/>
  <c r="BZ436" i="7"/>
  <c r="CA436" i="7"/>
  <c r="CB436" i="7"/>
  <c r="CC436" i="7"/>
  <c r="CD436" i="7"/>
  <c r="CE436" i="7"/>
  <c r="CF436" i="7"/>
  <c r="CG436" i="7"/>
  <c r="CH436" i="7"/>
  <c r="CI436" i="7"/>
  <c r="CJ436" i="7"/>
  <c r="CK436" i="7"/>
  <c r="CL436" i="7"/>
  <c r="CM436" i="7"/>
  <c r="CN436" i="7"/>
  <c r="CO436" i="7"/>
  <c r="CP436" i="7"/>
  <c r="CQ436" i="7"/>
  <c r="CR436" i="7"/>
  <c r="CS436" i="7"/>
  <c r="CT436" i="7"/>
  <c r="CU436" i="7"/>
  <c r="CV436" i="7"/>
  <c r="AZ437" i="7"/>
  <c r="BA437" i="7"/>
  <c r="BB437" i="7"/>
  <c r="BC437" i="7"/>
  <c r="BD437" i="7"/>
  <c r="BE437" i="7"/>
  <c r="BF437" i="7"/>
  <c r="BG437" i="7"/>
  <c r="BH437" i="7"/>
  <c r="BI437" i="7"/>
  <c r="BJ437" i="7"/>
  <c r="BK437" i="7"/>
  <c r="BL437" i="7"/>
  <c r="BM437" i="7"/>
  <c r="BN437" i="7"/>
  <c r="BO437" i="7"/>
  <c r="BP437" i="7"/>
  <c r="BQ437" i="7"/>
  <c r="BR437" i="7"/>
  <c r="BS437" i="7"/>
  <c r="BT437" i="7"/>
  <c r="BU437" i="7"/>
  <c r="BV437" i="7"/>
  <c r="BW437" i="7"/>
  <c r="BX437" i="7"/>
  <c r="BY437" i="7"/>
  <c r="BZ437" i="7"/>
  <c r="CA437" i="7"/>
  <c r="CB437" i="7"/>
  <c r="CC437" i="7"/>
  <c r="CD437" i="7"/>
  <c r="CE437" i="7"/>
  <c r="CF437" i="7"/>
  <c r="CG437" i="7"/>
  <c r="CH437" i="7"/>
  <c r="CI437" i="7"/>
  <c r="CJ437" i="7"/>
  <c r="CK437" i="7"/>
  <c r="CL437" i="7"/>
  <c r="CM437" i="7"/>
  <c r="CN437" i="7"/>
  <c r="CO437" i="7"/>
  <c r="CP437" i="7"/>
  <c r="CQ437" i="7"/>
  <c r="CR437" i="7"/>
  <c r="CS437" i="7"/>
  <c r="CT437" i="7"/>
  <c r="CU437" i="7"/>
  <c r="CV437" i="7"/>
  <c r="AZ438" i="7"/>
  <c r="BA438" i="7"/>
  <c r="BB438" i="7"/>
  <c r="BC438" i="7"/>
  <c r="BD438" i="7"/>
  <c r="BE438" i="7"/>
  <c r="BF438" i="7"/>
  <c r="BG438" i="7"/>
  <c r="BH438" i="7"/>
  <c r="BI438" i="7"/>
  <c r="BJ438" i="7"/>
  <c r="BK438" i="7"/>
  <c r="BL438" i="7"/>
  <c r="BM438" i="7"/>
  <c r="BN438" i="7"/>
  <c r="BO438" i="7"/>
  <c r="BP438" i="7"/>
  <c r="BQ438" i="7"/>
  <c r="BR438" i="7"/>
  <c r="BS438" i="7"/>
  <c r="BT438" i="7"/>
  <c r="BU438" i="7"/>
  <c r="BV438" i="7"/>
  <c r="BW438" i="7"/>
  <c r="BX438" i="7"/>
  <c r="BY438" i="7"/>
  <c r="BZ438" i="7"/>
  <c r="CA438" i="7"/>
  <c r="CB438" i="7"/>
  <c r="CC438" i="7"/>
  <c r="CD438" i="7"/>
  <c r="CE438" i="7"/>
  <c r="CF438" i="7"/>
  <c r="CG438" i="7"/>
  <c r="CH438" i="7"/>
  <c r="CI438" i="7"/>
  <c r="CJ438" i="7"/>
  <c r="CK438" i="7"/>
  <c r="CL438" i="7"/>
  <c r="CM438" i="7"/>
  <c r="CN438" i="7"/>
  <c r="CO438" i="7"/>
  <c r="CP438" i="7"/>
  <c r="CQ438" i="7"/>
  <c r="CR438" i="7"/>
  <c r="CS438" i="7"/>
  <c r="CT438" i="7"/>
  <c r="CU438" i="7"/>
  <c r="CV438" i="7"/>
  <c r="AZ439" i="7"/>
  <c r="BA439" i="7"/>
  <c r="BB439" i="7"/>
  <c r="BC439" i="7"/>
  <c r="BD439" i="7"/>
  <c r="BE439" i="7"/>
  <c r="BF439" i="7"/>
  <c r="BG439" i="7"/>
  <c r="BH439" i="7"/>
  <c r="BI439" i="7"/>
  <c r="BJ439" i="7"/>
  <c r="BK439" i="7"/>
  <c r="BL439" i="7"/>
  <c r="BM439" i="7"/>
  <c r="BN439" i="7"/>
  <c r="BO439" i="7"/>
  <c r="BP439" i="7"/>
  <c r="BQ439" i="7"/>
  <c r="BR439" i="7"/>
  <c r="BS439" i="7"/>
  <c r="BT439" i="7"/>
  <c r="BU439" i="7"/>
  <c r="BV439" i="7"/>
  <c r="BW439" i="7"/>
  <c r="BX439" i="7"/>
  <c r="BY439" i="7"/>
  <c r="BZ439" i="7"/>
  <c r="CA439" i="7"/>
  <c r="CB439" i="7"/>
  <c r="CC439" i="7"/>
  <c r="CD439" i="7"/>
  <c r="CE439" i="7"/>
  <c r="CF439" i="7"/>
  <c r="CG439" i="7"/>
  <c r="CH439" i="7"/>
  <c r="CI439" i="7"/>
  <c r="CJ439" i="7"/>
  <c r="CK439" i="7"/>
  <c r="CL439" i="7"/>
  <c r="CM439" i="7"/>
  <c r="CN439" i="7"/>
  <c r="CO439" i="7"/>
  <c r="CP439" i="7"/>
  <c r="CQ439" i="7"/>
  <c r="CR439" i="7"/>
  <c r="CS439" i="7"/>
  <c r="CT439" i="7"/>
  <c r="CU439" i="7"/>
  <c r="CV439" i="7"/>
  <c r="AZ440" i="7"/>
  <c r="BA440" i="7"/>
  <c r="BB440" i="7"/>
  <c r="BC440" i="7"/>
  <c r="BD440" i="7"/>
  <c r="BE440" i="7"/>
  <c r="BF440" i="7"/>
  <c r="BG440" i="7"/>
  <c r="BH440" i="7"/>
  <c r="BI440" i="7"/>
  <c r="BJ440" i="7"/>
  <c r="BK440" i="7"/>
  <c r="BL440" i="7"/>
  <c r="BM440" i="7"/>
  <c r="BN440" i="7"/>
  <c r="BO440" i="7"/>
  <c r="BP440" i="7"/>
  <c r="BQ440" i="7"/>
  <c r="BR440" i="7"/>
  <c r="BS440" i="7"/>
  <c r="BT440" i="7"/>
  <c r="BU440" i="7"/>
  <c r="BV440" i="7"/>
  <c r="BW440" i="7"/>
  <c r="BX440" i="7"/>
  <c r="BY440" i="7"/>
  <c r="BZ440" i="7"/>
  <c r="CA440" i="7"/>
  <c r="CB440" i="7"/>
  <c r="CC440" i="7"/>
  <c r="CD440" i="7"/>
  <c r="CE440" i="7"/>
  <c r="CF440" i="7"/>
  <c r="CG440" i="7"/>
  <c r="CH440" i="7"/>
  <c r="CI440" i="7"/>
  <c r="CJ440" i="7"/>
  <c r="CK440" i="7"/>
  <c r="CL440" i="7"/>
  <c r="CM440" i="7"/>
  <c r="CN440" i="7"/>
  <c r="CO440" i="7"/>
  <c r="CP440" i="7"/>
  <c r="CQ440" i="7"/>
  <c r="CR440" i="7"/>
  <c r="CS440" i="7"/>
  <c r="CT440" i="7"/>
  <c r="CU440" i="7"/>
  <c r="CV440" i="7"/>
  <c r="AZ441" i="7"/>
  <c r="BA441" i="7"/>
  <c r="BB441" i="7"/>
  <c r="BC441" i="7"/>
  <c r="BD441" i="7"/>
  <c r="BE441" i="7"/>
  <c r="BF441" i="7"/>
  <c r="BG441" i="7"/>
  <c r="BH441" i="7"/>
  <c r="BI441" i="7"/>
  <c r="BJ441" i="7"/>
  <c r="BK441" i="7"/>
  <c r="BL441" i="7"/>
  <c r="BM441" i="7"/>
  <c r="BN441" i="7"/>
  <c r="BO441" i="7"/>
  <c r="BP441" i="7"/>
  <c r="BQ441" i="7"/>
  <c r="BR441" i="7"/>
  <c r="BS441" i="7"/>
  <c r="BT441" i="7"/>
  <c r="BU441" i="7"/>
  <c r="BV441" i="7"/>
  <c r="BW441" i="7"/>
  <c r="BX441" i="7"/>
  <c r="BY441" i="7"/>
  <c r="BZ441" i="7"/>
  <c r="CA441" i="7"/>
  <c r="CB441" i="7"/>
  <c r="CC441" i="7"/>
  <c r="CD441" i="7"/>
  <c r="CE441" i="7"/>
  <c r="CF441" i="7"/>
  <c r="CG441" i="7"/>
  <c r="CH441" i="7"/>
  <c r="CI441" i="7"/>
  <c r="CJ441" i="7"/>
  <c r="CK441" i="7"/>
  <c r="CL441" i="7"/>
  <c r="CM441" i="7"/>
  <c r="CN441" i="7"/>
  <c r="CO441" i="7"/>
  <c r="CP441" i="7"/>
  <c r="CQ441" i="7"/>
  <c r="CR441" i="7"/>
  <c r="CS441" i="7"/>
  <c r="CT441" i="7"/>
  <c r="CU441" i="7"/>
  <c r="CV441" i="7"/>
  <c r="AZ442" i="7"/>
  <c r="BA442" i="7"/>
  <c r="BB442" i="7"/>
  <c r="BC442" i="7"/>
  <c r="BD442" i="7"/>
  <c r="BE442" i="7"/>
  <c r="BF442" i="7"/>
  <c r="BG442" i="7"/>
  <c r="BH442" i="7"/>
  <c r="BI442" i="7"/>
  <c r="BJ442" i="7"/>
  <c r="BK442" i="7"/>
  <c r="BL442" i="7"/>
  <c r="BM442" i="7"/>
  <c r="BN442" i="7"/>
  <c r="BO442" i="7"/>
  <c r="BP442" i="7"/>
  <c r="BQ442" i="7"/>
  <c r="BR442" i="7"/>
  <c r="BS442" i="7"/>
  <c r="BT442" i="7"/>
  <c r="BU442" i="7"/>
  <c r="BV442" i="7"/>
  <c r="BW442" i="7"/>
  <c r="BX442" i="7"/>
  <c r="BY442" i="7"/>
  <c r="BZ442" i="7"/>
  <c r="CA442" i="7"/>
  <c r="CB442" i="7"/>
  <c r="CC442" i="7"/>
  <c r="CD442" i="7"/>
  <c r="CE442" i="7"/>
  <c r="CF442" i="7"/>
  <c r="CG442" i="7"/>
  <c r="CH442" i="7"/>
  <c r="CI442" i="7"/>
  <c r="CJ442" i="7"/>
  <c r="CK442" i="7"/>
  <c r="CL442" i="7"/>
  <c r="CM442" i="7"/>
  <c r="CN442" i="7"/>
  <c r="CO442" i="7"/>
  <c r="CP442" i="7"/>
  <c r="CQ442" i="7"/>
  <c r="CR442" i="7"/>
  <c r="CS442" i="7"/>
  <c r="CT442" i="7"/>
  <c r="CU442" i="7"/>
  <c r="CV442" i="7"/>
  <c r="AZ443" i="7"/>
  <c r="BA443" i="7"/>
  <c r="BB443" i="7"/>
  <c r="BC443" i="7"/>
  <c r="BD443" i="7"/>
  <c r="BE443" i="7"/>
  <c r="BF443" i="7"/>
  <c r="BG443" i="7"/>
  <c r="BH443" i="7"/>
  <c r="BI443" i="7"/>
  <c r="BJ443" i="7"/>
  <c r="BK443" i="7"/>
  <c r="BL443" i="7"/>
  <c r="BM443" i="7"/>
  <c r="BN443" i="7"/>
  <c r="BO443" i="7"/>
  <c r="BP443" i="7"/>
  <c r="BQ443" i="7"/>
  <c r="BR443" i="7"/>
  <c r="BS443" i="7"/>
  <c r="BT443" i="7"/>
  <c r="BU443" i="7"/>
  <c r="BV443" i="7"/>
  <c r="BW443" i="7"/>
  <c r="BX443" i="7"/>
  <c r="BY443" i="7"/>
  <c r="BZ443" i="7"/>
  <c r="CA443" i="7"/>
  <c r="CB443" i="7"/>
  <c r="CC443" i="7"/>
  <c r="CD443" i="7"/>
  <c r="CE443" i="7"/>
  <c r="CF443" i="7"/>
  <c r="CG443" i="7"/>
  <c r="CH443" i="7"/>
  <c r="CI443" i="7"/>
  <c r="CJ443" i="7"/>
  <c r="CK443" i="7"/>
  <c r="CL443" i="7"/>
  <c r="CM443" i="7"/>
  <c r="CN443" i="7"/>
  <c r="CO443" i="7"/>
  <c r="CP443" i="7"/>
  <c r="CQ443" i="7"/>
  <c r="CR443" i="7"/>
  <c r="CS443" i="7"/>
  <c r="CT443" i="7"/>
  <c r="CU443" i="7"/>
  <c r="CV443" i="7"/>
  <c r="AZ444" i="7"/>
  <c r="BA444" i="7"/>
  <c r="BB444" i="7"/>
  <c r="BC444" i="7"/>
  <c r="BD444" i="7"/>
  <c r="BE444" i="7"/>
  <c r="BF444" i="7"/>
  <c r="BG444" i="7"/>
  <c r="BH444" i="7"/>
  <c r="BI444" i="7"/>
  <c r="BJ444" i="7"/>
  <c r="BK444" i="7"/>
  <c r="BL444" i="7"/>
  <c r="BM444" i="7"/>
  <c r="BN444" i="7"/>
  <c r="BO444" i="7"/>
  <c r="BP444" i="7"/>
  <c r="BQ444" i="7"/>
  <c r="BR444" i="7"/>
  <c r="BS444" i="7"/>
  <c r="BT444" i="7"/>
  <c r="BU444" i="7"/>
  <c r="BV444" i="7"/>
  <c r="BW444" i="7"/>
  <c r="BX444" i="7"/>
  <c r="BY444" i="7"/>
  <c r="BZ444" i="7"/>
  <c r="CA444" i="7"/>
  <c r="CB444" i="7"/>
  <c r="CC444" i="7"/>
  <c r="CD444" i="7"/>
  <c r="CE444" i="7"/>
  <c r="CF444" i="7"/>
  <c r="CG444" i="7"/>
  <c r="CH444" i="7"/>
  <c r="CI444" i="7"/>
  <c r="CJ444" i="7"/>
  <c r="CK444" i="7"/>
  <c r="CL444" i="7"/>
  <c r="CM444" i="7"/>
  <c r="CN444" i="7"/>
  <c r="CO444" i="7"/>
  <c r="CP444" i="7"/>
  <c r="CQ444" i="7"/>
  <c r="CR444" i="7"/>
  <c r="CS444" i="7"/>
  <c r="CT444" i="7"/>
  <c r="CU444" i="7"/>
  <c r="CV444" i="7"/>
  <c r="AZ445" i="7"/>
  <c r="BA445" i="7"/>
  <c r="BB445" i="7"/>
  <c r="BC445" i="7"/>
  <c r="BD445" i="7"/>
  <c r="BE445" i="7"/>
  <c r="BF445" i="7"/>
  <c r="BG445" i="7"/>
  <c r="BH445" i="7"/>
  <c r="BI445" i="7"/>
  <c r="BJ445" i="7"/>
  <c r="BK445" i="7"/>
  <c r="BL445" i="7"/>
  <c r="BM445" i="7"/>
  <c r="BN445" i="7"/>
  <c r="BO445" i="7"/>
  <c r="BP445" i="7"/>
  <c r="BQ445" i="7"/>
  <c r="BR445" i="7"/>
  <c r="BS445" i="7"/>
  <c r="BT445" i="7"/>
  <c r="BU445" i="7"/>
  <c r="BV445" i="7"/>
  <c r="BW445" i="7"/>
  <c r="BX445" i="7"/>
  <c r="BY445" i="7"/>
  <c r="BZ445" i="7"/>
  <c r="CA445" i="7"/>
  <c r="CB445" i="7"/>
  <c r="CC445" i="7"/>
  <c r="CD445" i="7"/>
  <c r="CE445" i="7"/>
  <c r="CF445" i="7"/>
  <c r="CG445" i="7"/>
  <c r="CH445" i="7"/>
  <c r="CI445" i="7"/>
  <c r="CJ445" i="7"/>
  <c r="CK445" i="7"/>
  <c r="CL445" i="7"/>
  <c r="CM445" i="7"/>
  <c r="CN445" i="7"/>
  <c r="CO445" i="7"/>
  <c r="CP445" i="7"/>
  <c r="CQ445" i="7"/>
  <c r="CR445" i="7"/>
  <c r="CS445" i="7"/>
  <c r="CT445" i="7"/>
  <c r="CU445" i="7"/>
  <c r="CV445" i="7"/>
  <c r="AZ446" i="7"/>
  <c r="BA446" i="7"/>
  <c r="BB446" i="7"/>
  <c r="BC446" i="7"/>
  <c r="BD446" i="7"/>
  <c r="BE446" i="7"/>
  <c r="BF446" i="7"/>
  <c r="BG446" i="7"/>
  <c r="BH446" i="7"/>
  <c r="BI446" i="7"/>
  <c r="BJ446" i="7"/>
  <c r="BK446" i="7"/>
  <c r="BL446" i="7"/>
  <c r="BM446" i="7"/>
  <c r="BN446" i="7"/>
  <c r="BO446" i="7"/>
  <c r="BP446" i="7"/>
  <c r="BQ446" i="7"/>
  <c r="BR446" i="7"/>
  <c r="BS446" i="7"/>
  <c r="BT446" i="7"/>
  <c r="BU446" i="7"/>
  <c r="BV446" i="7"/>
  <c r="BW446" i="7"/>
  <c r="BX446" i="7"/>
  <c r="BY446" i="7"/>
  <c r="BZ446" i="7"/>
  <c r="CA446" i="7"/>
  <c r="CB446" i="7"/>
  <c r="CC446" i="7"/>
  <c r="CD446" i="7"/>
  <c r="CE446" i="7"/>
  <c r="CF446" i="7"/>
  <c r="CG446" i="7"/>
  <c r="CH446" i="7"/>
  <c r="CI446" i="7"/>
  <c r="CJ446" i="7"/>
  <c r="CK446" i="7"/>
  <c r="CL446" i="7"/>
  <c r="CM446" i="7"/>
  <c r="CN446" i="7"/>
  <c r="CO446" i="7"/>
  <c r="CP446" i="7"/>
  <c r="CQ446" i="7"/>
  <c r="CR446" i="7"/>
  <c r="CS446" i="7"/>
  <c r="CT446" i="7"/>
  <c r="CU446" i="7"/>
  <c r="CV446" i="7"/>
  <c r="AZ447" i="7"/>
  <c r="BA447" i="7"/>
  <c r="BB447" i="7"/>
  <c r="BC447" i="7"/>
  <c r="BD447" i="7"/>
  <c r="BE447" i="7"/>
  <c r="BF447" i="7"/>
  <c r="BG447" i="7"/>
  <c r="BH447" i="7"/>
  <c r="BI447" i="7"/>
  <c r="BJ447" i="7"/>
  <c r="BK447" i="7"/>
  <c r="BL447" i="7"/>
  <c r="BM447" i="7"/>
  <c r="BN447" i="7"/>
  <c r="BO447" i="7"/>
  <c r="BP447" i="7"/>
  <c r="BQ447" i="7"/>
  <c r="BR447" i="7"/>
  <c r="BS447" i="7"/>
  <c r="BT447" i="7"/>
  <c r="BU447" i="7"/>
  <c r="BV447" i="7"/>
  <c r="BW447" i="7"/>
  <c r="BX447" i="7"/>
  <c r="BY447" i="7"/>
  <c r="BZ447" i="7"/>
  <c r="CA447" i="7"/>
  <c r="CB447" i="7"/>
  <c r="CC447" i="7"/>
  <c r="CD447" i="7"/>
  <c r="CE447" i="7"/>
  <c r="CF447" i="7"/>
  <c r="CG447" i="7"/>
  <c r="CH447" i="7"/>
  <c r="CI447" i="7"/>
  <c r="CJ447" i="7"/>
  <c r="CK447" i="7"/>
  <c r="CL447" i="7"/>
  <c r="CM447" i="7"/>
  <c r="CN447" i="7"/>
  <c r="CO447" i="7"/>
  <c r="CP447" i="7"/>
  <c r="CQ447" i="7"/>
  <c r="CR447" i="7"/>
  <c r="CS447" i="7"/>
  <c r="CT447" i="7"/>
  <c r="CU447" i="7"/>
  <c r="CV447" i="7"/>
  <c r="AZ448" i="7"/>
  <c r="BA448" i="7"/>
  <c r="BB448" i="7"/>
  <c r="BC448" i="7"/>
  <c r="BD448" i="7"/>
  <c r="BE448" i="7"/>
  <c r="BF448" i="7"/>
  <c r="BG448" i="7"/>
  <c r="BH448" i="7"/>
  <c r="BI448" i="7"/>
  <c r="BJ448" i="7"/>
  <c r="BK448" i="7"/>
  <c r="BL448" i="7"/>
  <c r="BM448" i="7"/>
  <c r="BN448" i="7"/>
  <c r="BO448" i="7"/>
  <c r="BP448" i="7"/>
  <c r="BQ448" i="7"/>
  <c r="BR448" i="7"/>
  <c r="BS448" i="7"/>
  <c r="BT448" i="7"/>
  <c r="BU448" i="7"/>
  <c r="BV448" i="7"/>
  <c r="BW448" i="7"/>
  <c r="BX448" i="7"/>
  <c r="BY448" i="7"/>
  <c r="BZ448" i="7"/>
  <c r="CA448" i="7"/>
  <c r="CB448" i="7"/>
  <c r="CC448" i="7"/>
  <c r="CD448" i="7"/>
  <c r="CE448" i="7"/>
  <c r="CF448" i="7"/>
  <c r="CG448" i="7"/>
  <c r="CH448" i="7"/>
  <c r="CI448" i="7"/>
  <c r="CJ448" i="7"/>
  <c r="CK448" i="7"/>
  <c r="CL448" i="7"/>
  <c r="CM448" i="7"/>
  <c r="CN448" i="7"/>
  <c r="CO448" i="7"/>
  <c r="CP448" i="7"/>
  <c r="CQ448" i="7"/>
  <c r="CR448" i="7"/>
  <c r="CS448" i="7"/>
  <c r="CT448" i="7"/>
  <c r="CU448" i="7"/>
  <c r="CV448" i="7"/>
  <c r="AZ449" i="7"/>
  <c r="BA449" i="7"/>
  <c r="BB449" i="7"/>
  <c r="BC449" i="7"/>
  <c r="BD449" i="7"/>
  <c r="BE449" i="7"/>
  <c r="BF449" i="7"/>
  <c r="BG449" i="7"/>
  <c r="BH449" i="7"/>
  <c r="BI449" i="7"/>
  <c r="BJ449" i="7"/>
  <c r="BK449" i="7"/>
  <c r="BL449" i="7"/>
  <c r="BM449" i="7"/>
  <c r="BN449" i="7"/>
  <c r="BO449" i="7"/>
  <c r="BP449" i="7"/>
  <c r="BQ449" i="7"/>
  <c r="BR449" i="7"/>
  <c r="BS449" i="7"/>
  <c r="BT449" i="7"/>
  <c r="BU449" i="7"/>
  <c r="BV449" i="7"/>
  <c r="BW449" i="7"/>
  <c r="BX449" i="7"/>
  <c r="BY449" i="7"/>
  <c r="BZ449" i="7"/>
  <c r="CA449" i="7"/>
  <c r="CB449" i="7"/>
  <c r="CC449" i="7"/>
  <c r="CD449" i="7"/>
  <c r="CE449" i="7"/>
  <c r="CF449" i="7"/>
  <c r="CG449" i="7"/>
  <c r="CH449" i="7"/>
  <c r="CI449" i="7"/>
  <c r="CJ449" i="7"/>
  <c r="CK449" i="7"/>
  <c r="CL449" i="7"/>
  <c r="CM449" i="7"/>
  <c r="CN449" i="7"/>
  <c r="CO449" i="7"/>
  <c r="CP449" i="7"/>
  <c r="CQ449" i="7"/>
  <c r="CR449" i="7"/>
  <c r="CS449" i="7"/>
  <c r="CT449" i="7"/>
  <c r="CU449" i="7"/>
  <c r="CV449" i="7"/>
  <c r="AZ450" i="7"/>
  <c r="BA450" i="7"/>
  <c r="BB450" i="7"/>
  <c r="BC450" i="7"/>
  <c r="BD450" i="7"/>
  <c r="BE450" i="7"/>
  <c r="BF450" i="7"/>
  <c r="BG450" i="7"/>
  <c r="BH450" i="7"/>
  <c r="BI450" i="7"/>
  <c r="BJ450" i="7"/>
  <c r="BK450" i="7"/>
  <c r="BL450" i="7"/>
  <c r="BM450" i="7"/>
  <c r="BN450" i="7"/>
  <c r="BO450" i="7"/>
  <c r="BP450" i="7"/>
  <c r="BQ450" i="7"/>
  <c r="BR450" i="7"/>
  <c r="BS450" i="7"/>
  <c r="BT450" i="7"/>
  <c r="BU450" i="7"/>
  <c r="BV450" i="7"/>
  <c r="BW450" i="7"/>
  <c r="BX450" i="7"/>
  <c r="BY450" i="7"/>
  <c r="BZ450" i="7"/>
  <c r="CA450" i="7"/>
  <c r="CB450" i="7"/>
  <c r="CC450" i="7"/>
  <c r="CD450" i="7"/>
  <c r="CE450" i="7"/>
  <c r="CF450" i="7"/>
  <c r="CG450" i="7"/>
  <c r="CH450" i="7"/>
  <c r="CI450" i="7"/>
  <c r="CJ450" i="7"/>
  <c r="CK450" i="7"/>
  <c r="CL450" i="7"/>
  <c r="CM450" i="7"/>
  <c r="CN450" i="7"/>
  <c r="CO450" i="7"/>
  <c r="CP450" i="7"/>
  <c r="CQ450" i="7"/>
  <c r="CR450" i="7"/>
  <c r="CS450" i="7"/>
  <c r="CT450" i="7"/>
  <c r="CU450" i="7"/>
  <c r="CV450" i="7"/>
  <c r="AZ451" i="7"/>
  <c r="BA451" i="7"/>
  <c r="BB451" i="7"/>
  <c r="BC451" i="7"/>
  <c r="BD451" i="7"/>
  <c r="BE451" i="7"/>
  <c r="BF451" i="7"/>
  <c r="BG451" i="7"/>
  <c r="BH451" i="7"/>
  <c r="BI451" i="7"/>
  <c r="BJ451" i="7"/>
  <c r="BK451" i="7"/>
  <c r="BL451" i="7"/>
  <c r="BM451" i="7"/>
  <c r="BN451" i="7"/>
  <c r="BO451" i="7"/>
  <c r="BP451" i="7"/>
  <c r="BQ451" i="7"/>
  <c r="BR451" i="7"/>
  <c r="BS451" i="7"/>
  <c r="BT451" i="7"/>
  <c r="BU451" i="7"/>
  <c r="BV451" i="7"/>
  <c r="BW451" i="7"/>
  <c r="BX451" i="7"/>
  <c r="BY451" i="7"/>
  <c r="BZ451" i="7"/>
  <c r="CA451" i="7"/>
  <c r="CB451" i="7"/>
  <c r="CC451" i="7"/>
  <c r="CD451" i="7"/>
  <c r="CE451" i="7"/>
  <c r="CF451" i="7"/>
  <c r="CG451" i="7"/>
  <c r="CH451" i="7"/>
  <c r="CI451" i="7"/>
  <c r="CJ451" i="7"/>
  <c r="CK451" i="7"/>
  <c r="CL451" i="7"/>
  <c r="CM451" i="7"/>
  <c r="CN451" i="7"/>
  <c r="CO451" i="7"/>
  <c r="CP451" i="7"/>
  <c r="CQ451" i="7"/>
  <c r="CR451" i="7"/>
  <c r="CS451" i="7"/>
  <c r="CT451" i="7"/>
  <c r="CU451" i="7"/>
  <c r="CV451" i="7"/>
  <c r="AZ452" i="7"/>
  <c r="BA452" i="7"/>
  <c r="BB452" i="7"/>
  <c r="BC452" i="7"/>
  <c r="BD452" i="7"/>
  <c r="BE452" i="7"/>
  <c r="BF452" i="7"/>
  <c r="BG452" i="7"/>
  <c r="BH452" i="7"/>
  <c r="BI452" i="7"/>
  <c r="BJ452" i="7"/>
  <c r="BK452" i="7"/>
  <c r="BL452" i="7"/>
  <c r="BM452" i="7"/>
  <c r="BN452" i="7"/>
  <c r="BO452" i="7"/>
  <c r="BP452" i="7"/>
  <c r="BQ452" i="7"/>
  <c r="BR452" i="7"/>
  <c r="BS452" i="7"/>
  <c r="BT452" i="7"/>
  <c r="BU452" i="7"/>
  <c r="BV452" i="7"/>
  <c r="BW452" i="7"/>
  <c r="BX452" i="7"/>
  <c r="BY452" i="7"/>
  <c r="BZ452" i="7"/>
  <c r="CA452" i="7"/>
  <c r="CB452" i="7"/>
  <c r="CC452" i="7"/>
  <c r="CD452" i="7"/>
  <c r="CE452" i="7"/>
  <c r="CF452" i="7"/>
  <c r="CG452" i="7"/>
  <c r="CH452" i="7"/>
  <c r="CI452" i="7"/>
  <c r="CJ452" i="7"/>
  <c r="CK452" i="7"/>
  <c r="CL452" i="7"/>
  <c r="CM452" i="7"/>
  <c r="CN452" i="7"/>
  <c r="CO452" i="7"/>
  <c r="CP452" i="7"/>
  <c r="CQ452" i="7"/>
  <c r="CR452" i="7"/>
  <c r="CS452" i="7"/>
  <c r="CT452" i="7"/>
  <c r="CU452" i="7"/>
  <c r="CV452" i="7"/>
  <c r="AZ453" i="7"/>
  <c r="BA453" i="7"/>
  <c r="BB453" i="7"/>
  <c r="BC453" i="7"/>
  <c r="BD453" i="7"/>
  <c r="BE453" i="7"/>
  <c r="BF453" i="7"/>
  <c r="BG453" i="7"/>
  <c r="BH453" i="7"/>
  <c r="BI453" i="7"/>
  <c r="BJ453" i="7"/>
  <c r="BK453" i="7"/>
  <c r="BL453" i="7"/>
  <c r="BM453" i="7"/>
  <c r="BN453" i="7"/>
  <c r="BO453" i="7"/>
  <c r="BP453" i="7"/>
  <c r="BQ453" i="7"/>
  <c r="BR453" i="7"/>
  <c r="BS453" i="7"/>
  <c r="BT453" i="7"/>
  <c r="BU453" i="7"/>
  <c r="BV453" i="7"/>
  <c r="BW453" i="7"/>
  <c r="BX453" i="7"/>
  <c r="BY453" i="7"/>
  <c r="BZ453" i="7"/>
  <c r="CA453" i="7"/>
  <c r="CB453" i="7"/>
  <c r="CC453" i="7"/>
  <c r="CD453" i="7"/>
  <c r="CE453" i="7"/>
  <c r="CF453" i="7"/>
  <c r="CG453" i="7"/>
  <c r="CH453" i="7"/>
  <c r="CI453" i="7"/>
  <c r="CJ453" i="7"/>
  <c r="CK453" i="7"/>
  <c r="CL453" i="7"/>
  <c r="CM453" i="7"/>
  <c r="CN453" i="7"/>
  <c r="CO453" i="7"/>
  <c r="CP453" i="7"/>
  <c r="CQ453" i="7"/>
  <c r="CR453" i="7"/>
  <c r="CS453" i="7"/>
  <c r="CT453" i="7"/>
  <c r="CU453" i="7"/>
  <c r="CV453" i="7"/>
  <c r="AZ454" i="7"/>
  <c r="BA454" i="7"/>
  <c r="BB454" i="7"/>
  <c r="BC454" i="7"/>
  <c r="BD454" i="7"/>
  <c r="BE454" i="7"/>
  <c r="BF454" i="7"/>
  <c r="BG454" i="7"/>
  <c r="BH454" i="7"/>
  <c r="BI454" i="7"/>
  <c r="BJ454" i="7"/>
  <c r="BK454" i="7"/>
  <c r="BL454" i="7"/>
  <c r="BM454" i="7"/>
  <c r="BN454" i="7"/>
  <c r="BO454" i="7"/>
  <c r="BP454" i="7"/>
  <c r="BQ454" i="7"/>
  <c r="BR454" i="7"/>
  <c r="BS454" i="7"/>
  <c r="BT454" i="7"/>
  <c r="BU454" i="7"/>
  <c r="BV454" i="7"/>
  <c r="BW454" i="7"/>
  <c r="BX454" i="7"/>
  <c r="BY454" i="7"/>
  <c r="BZ454" i="7"/>
  <c r="CA454" i="7"/>
  <c r="CB454" i="7"/>
  <c r="CC454" i="7"/>
  <c r="CD454" i="7"/>
  <c r="CE454" i="7"/>
  <c r="CF454" i="7"/>
  <c r="CG454" i="7"/>
  <c r="CH454" i="7"/>
  <c r="CI454" i="7"/>
  <c r="CJ454" i="7"/>
  <c r="CK454" i="7"/>
  <c r="CL454" i="7"/>
  <c r="CM454" i="7"/>
  <c r="CN454" i="7"/>
  <c r="CO454" i="7"/>
  <c r="CP454" i="7"/>
  <c r="CQ454" i="7"/>
  <c r="CR454" i="7"/>
  <c r="CS454" i="7"/>
  <c r="CT454" i="7"/>
  <c r="CU454" i="7"/>
  <c r="CV454" i="7"/>
  <c r="AZ455" i="7"/>
  <c r="BA455" i="7"/>
  <c r="BB455" i="7"/>
  <c r="BC455" i="7"/>
  <c r="BD455" i="7"/>
  <c r="BE455" i="7"/>
  <c r="BF455" i="7"/>
  <c r="BG455" i="7"/>
  <c r="BH455" i="7"/>
  <c r="BI455" i="7"/>
  <c r="BJ455" i="7"/>
  <c r="BK455" i="7"/>
  <c r="BL455" i="7"/>
  <c r="BM455" i="7"/>
  <c r="BN455" i="7"/>
  <c r="BO455" i="7"/>
  <c r="BP455" i="7"/>
  <c r="BQ455" i="7"/>
  <c r="BR455" i="7"/>
  <c r="BS455" i="7"/>
  <c r="BT455" i="7"/>
  <c r="BU455" i="7"/>
  <c r="BV455" i="7"/>
  <c r="BW455" i="7"/>
  <c r="BX455" i="7"/>
  <c r="BY455" i="7"/>
  <c r="BZ455" i="7"/>
  <c r="CA455" i="7"/>
  <c r="CB455" i="7"/>
  <c r="CC455" i="7"/>
  <c r="CD455" i="7"/>
  <c r="CE455" i="7"/>
  <c r="CF455" i="7"/>
  <c r="CG455" i="7"/>
  <c r="CH455" i="7"/>
  <c r="CI455" i="7"/>
  <c r="CJ455" i="7"/>
  <c r="CK455" i="7"/>
  <c r="CL455" i="7"/>
  <c r="CM455" i="7"/>
  <c r="CN455" i="7"/>
  <c r="CO455" i="7"/>
  <c r="CP455" i="7"/>
  <c r="CQ455" i="7"/>
  <c r="CR455" i="7"/>
  <c r="CS455" i="7"/>
  <c r="CT455" i="7"/>
  <c r="CU455" i="7"/>
  <c r="CV455" i="7"/>
  <c r="AZ456" i="7"/>
  <c r="BA456" i="7"/>
  <c r="BB456" i="7"/>
  <c r="BC456" i="7"/>
  <c r="BD456" i="7"/>
  <c r="BE456" i="7"/>
  <c r="BF456" i="7"/>
  <c r="BG456" i="7"/>
  <c r="BH456" i="7"/>
  <c r="BI456" i="7"/>
  <c r="BJ456" i="7"/>
  <c r="BK456" i="7"/>
  <c r="BL456" i="7"/>
  <c r="BM456" i="7"/>
  <c r="BN456" i="7"/>
  <c r="BO456" i="7"/>
  <c r="BP456" i="7"/>
  <c r="BQ456" i="7"/>
  <c r="BR456" i="7"/>
  <c r="BS456" i="7"/>
  <c r="BT456" i="7"/>
  <c r="BU456" i="7"/>
  <c r="BV456" i="7"/>
  <c r="BW456" i="7"/>
  <c r="BX456" i="7"/>
  <c r="BY456" i="7"/>
  <c r="BZ456" i="7"/>
  <c r="CA456" i="7"/>
  <c r="CB456" i="7"/>
  <c r="CC456" i="7"/>
  <c r="CD456" i="7"/>
  <c r="CE456" i="7"/>
  <c r="CF456" i="7"/>
  <c r="CG456" i="7"/>
  <c r="CH456" i="7"/>
  <c r="CI456" i="7"/>
  <c r="CJ456" i="7"/>
  <c r="CK456" i="7"/>
  <c r="CL456" i="7"/>
  <c r="CM456" i="7"/>
  <c r="CN456" i="7"/>
  <c r="CO456" i="7"/>
  <c r="CP456" i="7"/>
  <c r="CQ456" i="7"/>
  <c r="CR456" i="7"/>
  <c r="CS456" i="7"/>
  <c r="CT456" i="7"/>
  <c r="CU456" i="7"/>
  <c r="CV456" i="7"/>
  <c r="AZ457" i="7"/>
  <c r="BA457" i="7"/>
  <c r="BB457" i="7"/>
  <c r="BC457" i="7"/>
  <c r="BD457" i="7"/>
  <c r="BE457" i="7"/>
  <c r="BF457" i="7"/>
  <c r="BG457" i="7"/>
  <c r="BH457" i="7"/>
  <c r="BI457" i="7"/>
  <c r="BJ457" i="7"/>
  <c r="BK457" i="7"/>
  <c r="BL457" i="7"/>
  <c r="BM457" i="7"/>
  <c r="BN457" i="7"/>
  <c r="BO457" i="7"/>
  <c r="BP457" i="7"/>
  <c r="BQ457" i="7"/>
  <c r="BR457" i="7"/>
  <c r="BS457" i="7"/>
  <c r="BT457" i="7"/>
  <c r="BU457" i="7"/>
  <c r="BV457" i="7"/>
  <c r="BW457" i="7"/>
  <c r="BX457" i="7"/>
  <c r="BY457" i="7"/>
  <c r="BZ457" i="7"/>
  <c r="CA457" i="7"/>
  <c r="CB457" i="7"/>
  <c r="CC457" i="7"/>
  <c r="CD457" i="7"/>
  <c r="CE457" i="7"/>
  <c r="CF457" i="7"/>
  <c r="CG457" i="7"/>
  <c r="CH457" i="7"/>
  <c r="CI457" i="7"/>
  <c r="CJ457" i="7"/>
  <c r="CK457" i="7"/>
  <c r="CL457" i="7"/>
  <c r="CM457" i="7"/>
  <c r="CN457" i="7"/>
  <c r="CO457" i="7"/>
  <c r="CP457" i="7"/>
  <c r="CQ457" i="7"/>
  <c r="CR457" i="7"/>
  <c r="CS457" i="7"/>
  <c r="CT457" i="7"/>
  <c r="CU457" i="7"/>
  <c r="CV457" i="7"/>
  <c r="AZ458" i="7"/>
  <c r="BA458" i="7"/>
  <c r="BB458" i="7"/>
  <c r="BC458" i="7"/>
  <c r="BD458" i="7"/>
  <c r="BE458" i="7"/>
  <c r="BF458" i="7"/>
  <c r="BG458" i="7"/>
  <c r="BH458" i="7"/>
  <c r="BI458" i="7"/>
  <c r="BJ458" i="7"/>
  <c r="BK458" i="7"/>
  <c r="BL458" i="7"/>
  <c r="BM458" i="7"/>
  <c r="BN458" i="7"/>
  <c r="BO458" i="7"/>
  <c r="BP458" i="7"/>
  <c r="BQ458" i="7"/>
  <c r="BR458" i="7"/>
  <c r="BS458" i="7"/>
  <c r="BT458" i="7"/>
  <c r="BU458" i="7"/>
  <c r="BV458" i="7"/>
  <c r="BW458" i="7"/>
  <c r="BX458" i="7"/>
  <c r="BY458" i="7"/>
  <c r="BZ458" i="7"/>
  <c r="CA458" i="7"/>
  <c r="CB458" i="7"/>
  <c r="CC458" i="7"/>
  <c r="CD458" i="7"/>
  <c r="CE458" i="7"/>
  <c r="CF458" i="7"/>
  <c r="CG458" i="7"/>
  <c r="CH458" i="7"/>
  <c r="CI458" i="7"/>
  <c r="CJ458" i="7"/>
  <c r="CK458" i="7"/>
  <c r="CL458" i="7"/>
  <c r="CM458" i="7"/>
  <c r="CN458" i="7"/>
  <c r="CO458" i="7"/>
  <c r="CP458" i="7"/>
  <c r="CQ458" i="7"/>
  <c r="CR458" i="7"/>
  <c r="CS458" i="7"/>
  <c r="CT458" i="7"/>
  <c r="CU458" i="7"/>
  <c r="CV458" i="7"/>
  <c r="AZ459" i="7"/>
  <c r="BA459" i="7"/>
  <c r="BB459" i="7"/>
  <c r="BC459" i="7"/>
  <c r="BD459" i="7"/>
  <c r="BE459" i="7"/>
  <c r="BF459" i="7"/>
  <c r="BG459" i="7"/>
  <c r="BH459" i="7"/>
  <c r="BI459" i="7"/>
  <c r="BJ459" i="7"/>
  <c r="BK459" i="7"/>
  <c r="BL459" i="7"/>
  <c r="BM459" i="7"/>
  <c r="BN459" i="7"/>
  <c r="BO459" i="7"/>
  <c r="BP459" i="7"/>
  <c r="BQ459" i="7"/>
  <c r="BR459" i="7"/>
  <c r="BS459" i="7"/>
  <c r="BT459" i="7"/>
  <c r="BU459" i="7"/>
  <c r="BV459" i="7"/>
  <c r="BW459" i="7"/>
  <c r="BX459" i="7"/>
  <c r="BY459" i="7"/>
  <c r="BZ459" i="7"/>
  <c r="CA459" i="7"/>
  <c r="CB459" i="7"/>
  <c r="CC459" i="7"/>
  <c r="CD459" i="7"/>
  <c r="CE459" i="7"/>
  <c r="CF459" i="7"/>
  <c r="CG459" i="7"/>
  <c r="CH459" i="7"/>
  <c r="CI459" i="7"/>
  <c r="CJ459" i="7"/>
  <c r="CK459" i="7"/>
  <c r="CL459" i="7"/>
  <c r="CM459" i="7"/>
  <c r="CN459" i="7"/>
  <c r="CO459" i="7"/>
  <c r="CP459" i="7"/>
  <c r="CQ459" i="7"/>
  <c r="CR459" i="7"/>
  <c r="CS459" i="7"/>
  <c r="CT459" i="7"/>
  <c r="CU459" i="7"/>
  <c r="CV459" i="7"/>
  <c r="AZ460" i="7"/>
  <c r="BA460" i="7"/>
  <c r="BB460" i="7"/>
  <c r="BC460" i="7"/>
  <c r="BD460" i="7"/>
  <c r="BE460" i="7"/>
  <c r="BF460" i="7"/>
  <c r="BG460" i="7"/>
  <c r="BH460" i="7"/>
  <c r="BI460" i="7"/>
  <c r="BJ460" i="7"/>
  <c r="BK460" i="7"/>
  <c r="BL460" i="7"/>
  <c r="BM460" i="7"/>
  <c r="BN460" i="7"/>
  <c r="BO460" i="7"/>
  <c r="BP460" i="7"/>
  <c r="BQ460" i="7"/>
  <c r="BR460" i="7"/>
  <c r="BS460" i="7"/>
  <c r="BT460" i="7"/>
  <c r="BU460" i="7"/>
  <c r="BV460" i="7"/>
  <c r="BW460" i="7"/>
  <c r="BX460" i="7"/>
  <c r="BY460" i="7"/>
  <c r="BZ460" i="7"/>
  <c r="CA460" i="7"/>
  <c r="CB460" i="7"/>
  <c r="CC460" i="7"/>
  <c r="CD460" i="7"/>
  <c r="CE460" i="7"/>
  <c r="CF460" i="7"/>
  <c r="CG460" i="7"/>
  <c r="CH460" i="7"/>
  <c r="CI460" i="7"/>
  <c r="CJ460" i="7"/>
  <c r="CK460" i="7"/>
  <c r="CL460" i="7"/>
  <c r="CM460" i="7"/>
  <c r="CN460" i="7"/>
  <c r="CO460" i="7"/>
  <c r="CP460" i="7"/>
  <c r="CQ460" i="7"/>
  <c r="CR460" i="7"/>
  <c r="CS460" i="7"/>
  <c r="CT460" i="7"/>
  <c r="CU460" i="7"/>
  <c r="CV460" i="7"/>
  <c r="AZ461" i="7"/>
  <c r="BA461" i="7"/>
  <c r="BB461" i="7"/>
  <c r="BC461" i="7"/>
  <c r="BD461" i="7"/>
  <c r="BE461" i="7"/>
  <c r="BF461" i="7"/>
  <c r="BG461" i="7"/>
  <c r="BH461" i="7"/>
  <c r="BI461" i="7"/>
  <c r="BJ461" i="7"/>
  <c r="BK461" i="7"/>
  <c r="BL461" i="7"/>
  <c r="BM461" i="7"/>
  <c r="BN461" i="7"/>
  <c r="BO461" i="7"/>
  <c r="BP461" i="7"/>
  <c r="BQ461" i="7"/>
  <c r="BR461" i="7"/>
  <c r="BS461" i="7"/>
  <c r="BT461" i="7"/>
  <c r="BU461" i="7"/>
  <c r="BV461" i="7"/>
  <c r="BW461" i="7"/>
  <c r="BX461" i="7"/>
  <c r="BY461" i="7"/>
  <c r="BZ461" i="7"/>
  <c r="CA461" i="7"/>
  <c r="CB461" i="7"/>
  <c r="CC461" i="7"/>
  <c r="CD461" i="7"/>
  <c r="CE461" i="7"/>
  <c r="CF461" i="7"/>
  <c r="CG461" i="7"/>
  <c r="CH461" i="7"/>
  <c r="CI461" i="7"/>
  <c r="CJ461" i="7"/>
  <c r="CK461" i="7"/>
  <c r="CL461" i="7"/>
  <c r="CM461" i="7"/>
  <c r="CN461" i="7"/>
  <c r="CO461" i="7"/>
  <c r="CP461" i="7"/>
  <c r="CQ461" i="7"/>
  <c r="CR461" i="7"/>
  <c r="CS461" i="7"/>
  <c r="CT461" i="7"/>
  <c r="CU461" i="7"/>
  <c r="CV461" i="7"/>
  <c r="AZ462" i="7"/>
  <c r="BA462" i="7"/>
  <c r="BB462" i="7"/>
  <c r="BC462" i="7"/>
  <c r="BD462" i="7"/>
  <c r="BE462" i="7"/>
  <c r="BF462" i="7"/>
  <c r="BG462" i="7"/>
  <c r="BH462" i="7"/>
  <c r="BI462" i="7"/>
  <c r="BJ462" i="7"/>
  <c r="BK462" i="7"/>
  <c r="BL462" i="7"/>
  <c r="BM462" i="7"/>
  <c r="BN462" i="7"/>
  <c r="BO462" i="7"/>
  <c r="BP462" i="7"/>
  <c r="BQ462" i="7"/>
  <c r="BR462" i="7"/>
  <c r="BS462" i="7"/>
  <c r="BT462" i="7"/>
  <c r="BU462" i="7"/>
  <c r="BV462" i="7"/>
  <c r="BW462" i="7"/>
  <c r="BX462" i="7"/>
  <c r="BY462" i="7"/>
  <c r="BZ462" i="7"/>
  <c r="CA462" i="7"/>
  <c r="CB462" i="7"/>
  <c r="CC462" i="7"/>
  <c r="CD462" i="7"/>
  <c r="CE462" i="7"/>
  <c r="CF462" i="7"/>
  <c r="CG462" i="7"/>
  <c r="CH462" i="7"/>
  <c r="CI462" i="7"/>
  <c r="CJ462" i="7"/>
  <c r="CK462" i="7"/>
  <c r="CL462" i="7"/>
  <c r="CM462" i="7"/>
  <c r="CN462" i="7"/>
  <c r="CO462" i="7"/>
  <c r="CP462" i="7"/>
  <c r="CQ462" i="7"/>
  <c r="CR462" i="7"/>
  <c r="CS462" i="7"/>
  <c r="CT462" i="7"/>
  <c r="CU462" i="7"/>
  <c r="CV462" i="7"/>
  <c r="AZ463" i="7"/>
  <c r="BA463" i="7"/>
  <c r="BB463" i="7"/>
  <c r="BC463" i="7"/>
  <c r="BD463" i="7"/>
  <c r="BE463" i="7"/>
  <c r="BF463" i="7"/>
  <c r="BG463" i="7"/>
  <c r="BH463" i="7"/>
  <c r="BI463" i="7"/>
  <c r="BJ463" i="7"/>
  <c r="BK463" i="7"/>
  <c r="BL463" i="7"/>
  <c r="BM463" i="7"/>
  <c r="BN463" i="7"/>
  <c r="BO463" i="7"/>
  <c r="BP463" i="7"/>
  <c r="BQ463" i="7"/>
  <c r="BR463" i="7"/>
  <c r="BS463" i="7"/>
  <c r="BT463" i="7"/>
  <c r="BU463" i="7"/>
  <c r="BV463" i="7"/>
  <c r="BW463" i="7"/>
  <c r="BX463" i="7"/>
  <c r="BY463" i="7"/>
  <c r="BZ463" i="7"/>
  <c r="CA463" i="7"/>
  <c r="CB463" i="7"/>
  <c r="CC463" i="7"/>
  <c r="CD463" i="7"/>
  <c r="CE463" i="7"/>
  <c r="CF463" i="7"/>
  <c r="CG463" i="7"/>
  <c r="CH463" i="7"/>
  <c r="CI463" i="7"/>
  <c r="CJ463" i="7"/>
  <c r="CK463" i="7"/>
  <c r="CL463" i="7"/>
  <c r="CM463" i="7"/>
  <c r="CN463" i="7"/>
  <c r="CO463" i="7"/>
  <c r="CP463" i="7"/>
  <c r="CQ463" i="7"/>
  <c r="CR463" i="7"/>
  <c r="CS463" i="7"/>
  <c r="CT463" i="7"/>
  <c r="CU463" i="7"/>
  <c r="CV463" i="7"/>
  <c r="AZ464" i="7"/>
  <c r="BA464" i="7"/>
  <c r="BB464" i="7"/>
  <c r="BC464" i="7"/>
  <c r="BD464" i="7"/>
  <c r="BE464" i="7"/>
  <c r="BF464" i="7"/>
  <c r="BG464" i="7"/>
  <c r="BH464" i="7"/>
  <c r="BI464" i="7"/>
  <c r="BJ464" i="7"/>
  <c r="BK464" i="7"/>
  <c r="BL464" i="7"/>
  <c r="BM464" i="7"/>
  <c r="BN464" i="7"/>
  <c r="BO464" i="7"/>
  <c r="BP464" i="7"/>
  <c r="BQ464" i="7"/>
  <c r="BR464" i="7"/>
  <c r="BS464" i="7"/>
  <c r="BT464" i="7"/>
  <c r="BU464" i="7"/>
  <c r="BV464" i="7"/>
  <c r="BW464" i="7"/>
  <c r="BX464" i="7"/>
  <c r="BY464" i="7"/>
  <c r="BZ464" i="7"/>
  <c r="CA464" i="7"/>
  <c r="CB464" i="7"/>
  <c r="CC464" i="7"/>
  <c r="CD464" i="7"/>
  <c r="CE464" i="7"/>
  <c r="CF464" i="7"/>
  <c r="CG464" i="7"/>
  <c r="CH464" i="7"/>
  <c r="CI464" i="7"/>
  <c r="CJ464" i="7"/>
  <c r="CK464" i="7"/>
  <c r="CL464" i="7"/>
  <c r="CM464" i="7"/>
  <c r="CN464" i="7"/>
  <c r="CO464" i="7"/>
  <c r="CP464" i="7"/>
  <c r="CQ464" i="7"/>
  <c r="CR464" i="7"/>
  <c r="CS464" i="7"/>
  <c r="CT464" i="7"/>
  <c r="CU464" i="7"/>
  <c r="CV464" i="7"/>
  <c r="AZ465" i="7"/>
  <c r="BA465" i="7"/>
  <c r="BB465" i="7"/>
  <c r="BC465" i="7"/>
  <c r="BD465" i="7"/>
  <c r="BE465" i="7"/>
  <c r="BF465" i="7"/>
  <c r="BG465" i="7"/>
  <c r="BH465" i="7"/>
  <c r="BI465" i="7"/>
  <c r="BJ465" i="7"/>
  <c r="BK465" i="7"/>
  <c r="BL465" i="7"/>
  <c r="BM465" i="7"/>
  <c r="BN465" i="7"/>
  <c r="BO465" i="7"/>
  <c r="BP465" i="7"/>
  <c r="BQ465" i="7"/>
  <c r="BR465" i="7"/>
  <c r="BS465" i="7"/>
  <c r="BT465" i="7"/>
  <c r="BU465" i="7"/>
  <c r="BV465" i="7"/>
  <c r="BW465" i="7"/>
  <c r="BX465" i="7"/>
  <c r="BY465" i="7"/>
  <c r="BZ465" i="7"/>
  <c r="CA465" i="7"/>
  <c r="CB465" i="7"/>
  <c r="CC465" i="7"/>
  <c r="CD465" i="7"/>
  <c r="CE465" i="7"/>
  <c r="CF465" i="7"/>
  <c r="CG465" i="7"/>
  <c r="CH465" i="7"/>
  <c r="CI465" i="7"/>
  <c r="CJ465" i="7"/>
  <c r="CK465" i="7"/>
  <c r="CL465" i="7"/>
  <c r="CM465" i="7"/>
  <c r="CN465" i="7"/>
  <c r="CO465" i="7"/>
  <c r="CP465" i="7"/>
  <c r="CQ465" i="7"/>
  <c r="CR465" i="7"/>
  <c r="CS465" i="7"/>
  <c r="CT465" i="7"/>
  <c r="CU465" i="7"/>
  <c r="CV465" i="7"/>
  <c r="AZ466" i="7"/>
  <c r="BA466" i="7"/>
  <c r="BB466" i="7"/>
  <c r="BC466" i="7"/>
  <c r="BD466" i="7"/>
  <c r="BE466" i="7"/>
  <c r="BF466" i="7"/>
  <c r="BG466" i="7"/>
  <c r="BH466" i="7"/>
  <c r="BI466" i="7"/>
  <c r="BJ466" i="7"/>
  <c r="BK466" i="7"/>
  <c r="BL466" i="7"/>
  <c r="BM466" i="7"/>
  <c r="BN466" i="7"/>
  <c r="BO466" i="7"/>
  <c r="BP466" i="7"/>
  <c r="BQ466" i="7"/>
  <c r="BR466" i="7"/>
  <c r="BS466" i="7"/>
  <c r="BT466" i="7"/>
  <c r="BU466" i="7"/>
  <c r="BV466" i="7"/>
  <c r="BW466" i="7"/>
  <c r="BX466" i="7"/>
  <c r="BY466" i="7"/>
  <c r="BZ466" i="7"/>
  <c r="CA466" i="7"/>
  <c r="CB466" i="7"/>
  <c r="CC466" i="7"/>
  <c r="CD466" i="7"/>
  <c r="CE466" i="7"/>
  <c r="CF466" i="7"/>
  <c r="CG466" i="7"/>
  <c r="CH466" i="7"/>
  <c r="CI466" i="7"/>
  <c r="CJ466" i="7"/>
  <c r="CK466" i="7"/>
  <c r="CL466" i="7"/>
  <c r="CM466" i="7"/>
  <c r="CN466" i="7"/>
  <c r="CO466" i="7"/>
  <c r="CP466" i="7"/>
  <c r="CQ466" i="7"/>
  <c r="CR466" i="7"/>
  <c r="CS466" i="7"/>
  <c r="CT466" i="7"/>
  <c r="CU466" i="7"/>
  <c r="CV466" i="7"/>
  <c r="AZ467" i="7"/>
  <c r="BA467" i="7"/>
  <c r="BB467" i="7"/>
  <c r="BC467" i="7"/>
  <c r="BD467" i="7"/>
  <c r="BE467" i="7"/>
  <c r="BF467" i="7"/>
  <c r="BG467" i="7"/>
  <c r="BH467" i="7"/>
  <c r="BI467" i="7"/>
  <c r="BJ467" i="7"/>
  <c r="BK467" i="7"/>
  <c r="BL467" i="7"/>
  <c r="BM467" i="7"/>
  <c r="BN467" i="7"/>
  <c r="BO467" i="7"/>
  <c r="BP467" i="7"/>
  <c r="BQ467" i="7"/>
  <c r="BR467" i="7"/>
  <c r="BS467" i="7"/>
  <c r="BT467" i="7"/>
  <c r="BU467" i="7"/>
  <c r="BV467" i="7"/>
  <c r="BW467" i="7"/>
  <c r="BX467" i="7"/>
  <c r="BY467" i="7"/>
  <c r="BZ467" i="7"/>
  <c r="CA467" i="7"/>
  <c r="CB467" i="7"/>
  <c r="CC467" i="7"/>
  <c r="CD467" i="7"/>
  <c r="CE467" i="7"/>
  <c r="CF467" i="7"/>
  <c r="CG467" i="7"/>
  <c r="CH467" i="7"/>
  <c r="CI467" i="7"/>
  <c r="CJ467" i="7"/>
  <c r="CK467" i="7"/>
  <c r="CL467" i="7"/>
  <c r="CM467" i="7"/>
  <c r="CN467" i="7"/>
  <c r="CO467" i="7"/>
  <c r="CP467" i="7"/>
  <c r="CQ467" i="7"/>
  <c r="CR467" i="7"/>
  <c r="CS467" i="7"/>
  <c r="CT467" i="7"/>
  <c r="CU467" i="7"/>
  <c r="CV467" i="7"/>
  <c r="AZ468" i="7"/>
  <c r="BA468" i="7"/>
  <c r="BB468" i="7"/>
  <c r="BC468" i="7"/>
  <c r="BD468" i="7"/>
  <c r="BE468" i="7"/>
  <c r="BF468" i="7"/>
  <c r="BG468" i="7"/>
  <c r="BH468" i="7"/>
  <c r="BI468" i="7"/>
  <c r="BJ468" i="7"/>
  <c r="BK468" i="7"/>
  <c r="BL468" i="7"/>
  <c r="BM468" i="7"/>
  <c r="BN468" i="7"/>
  <c r="BO468" i="7"/>
  <c r="BP468" i="7"/>
  <c r="BQ468" i="7"/>
  <c r="BR468" i="7"/>
  <c r="BS468" i="7"/>
  <c r="BT468" i="7"/>
  <c r="BU468" i="7"/>
  <c r="BV468" i="7"/>
  <c r="BW468" i="7"/>
  <c r="BX468" i="7"/>
  <c r="BY468" i="7"/>
  <c r="BZ468" i="7"/>
  <c r="CA468" i="7"/>
  <c r="CB468" i="7"/>
  <c r="CC468" i="7"/>
  <c r="CD468" i="7"/>
  <c r="CE468" i="7"/>
  <c r="CF468" i="7"/>
  <c r="CG468" i="7"/>
  <c r="CH468" i="7"/>
  <c r="CI468" i="7"/>
  <c r="CJ468" i="7"/>
  <c r="CK468" i="7"/>
  <c r="CL468" i="7"/>
  <c r="CM468" i="7"/>
  <c r="CN468" i="7"/>
  <c r="CO468" i="7"/>
  <c r="CP468" i="7"/>
  <c r="CQ468" i="7"/>
  <c r="CR468" i="7"/>
  <c r="CS468" i="7"/>
  <c r="CT468" i="7"/>
  <c r="CU468" i="7"/>
  <c r="CV468" i="7"/>
  <c r="AZ469" i="7"/>
  <c r="BA469" i="7"/>
  <c r="BB469" i="7"/>
  <c r="BC469" i="7"/>
  <c r="BD469" i="7"/>
  <c r="BE469" i="7"/>
  <c r="BF469" i="7"/>
  <c r="BG469" i="7"/>
  <c r="BH469" i="7"/>
  <c r="BI469" i="7"/>
  <c r="BJ469" i="7"/>
  <c r="BK469" i="7"/>
  <c r="BL469" i="7"/>
  <c r="BM469" i="7"/>
  <c r="BN469" i="7"/>
  <c r="BO469" i="7"/>
  <c r="BP469" i="7"/>
  <c r="BQ469" i="7"/>
  <c r="BR469" i="7"/>
  <c r="BS469" i="7"/>
  <c r="BT469" i="7"/>
  <c r="BU469" i="7"/>
  <c r="BV469" i="7"/>
  <c r="BW469" i="7"/>
  <c r="BX469" i="7"/>
  <c r="BY469" i="7"/>
  <c r="BZ469" i="7"/>
  <c r="CA469" i="7"/>
  <c r="CB469" i="7"/>
  <c r="CC469" i="7"/>
  <c r="CD469" i="7"/>
  <c r="CE469" i="7"/>
  <c r="CF469" i="7"/>
  <c r="CG469" i="7"/>
  <c r="CH469" i="7"/>
  <c r="CI469" i="7"/>
  <c r="CJ469" i="7"/>
  <c r="CK469" i="7"/>
  <c r="CL469" i="7"/>
  <c r="CM469" i="7"/>
  <c r="CN469" i="7"/>
  <c r="CO469" i="7"/>
  <c r="CP469" i="7"/>
  <c r="CQ469" i="7"/>
  <c r="CR469" i="7"/>
  <c r="CS469" i="7"/>
  <c r="CT469" i="7"/>
  <c r="CU469" i="7"/>
  <c r="CV469" i="7"/>
  <c r="AZ470" i="7"/>
  <c r="BA470" i="7"/>
  <c r="BB470" i="7"/>
  <c r="BC470" i="7"/>
  <c r="BD470" i="7"/>
  <c r="BE470" i="7"/>
  <c r="BF470" i="7"/>
  <c r="BG470" i="7"/>
  <c r="BH470" i="7"/>
  <c r="BI470" i="7"/>
  <c r="BJ470" i="7"/>
  <c r="BK470" i="7"/>
  <c r="BL470" i="7"/>
  <c r="BM470" i="7"/>
  <c r="BN470" i="7"/>
  <c r="BO470" i="7"/>
  <c r="BP470" i="7"/>
  <c r="BQ470" i="7"/>
  <c r="BR470" i="7"/>
  <c r="BS470" i="7"/>
  <c r="BT470" i="7"/>
  <c r="BU470" i="7"/>
  <c r="BV470" i="7"/>
  <c r="BW470" i="7"/>
  <c r="BX470" i="7"/>
  <c r="BY470" i="7"/>
  <c r="BZ470" i="7"/>
  <c r="CA470" i="7"/>
  <c r="CB470" i="7"/>
  <c r="CC470" i="7"/>
  <c r="CD470" i="7"/>
  <c r="CE470" i="7"/>
  <c r="CF470" i="7"/>
  <c r="CG470" i="7"/>
  <c r="CH470" i="7"/>
  <c r="CI470" i="7"/>
  <c r="CJ470" i="7"/>
  <c r="CK470" i="7"/>
  <c r="CL470" i="7"/>
  <c r="CM470" i="7"/>
  <c r="CN470" i="7"/>
  <c r="CO470" i="7"/>
  <c r="CP470" i="7"/>
  <c r="CQ470" i="7"/>
  <c r="CR470" i="7"/>
  <c r="CS470" i="7"/>
  <c r="CT470" i="7"/>
  <c r="CU470" i="7"/>
  <c r="CV470" i="7"/>
  <c r="AZ471" i="7"/>
  <c r="BA471" i="7"/>
  <c r="BB471" i="7"/>
  <c r="BC471" i="7"/>
  <c r="BD471" i="7"/>
  <c r="BE471" i="7"/>
  <c r="BF471" i="7"/>
  <c r="BG471" i="7"/>
  <c r="BH471" i="7"/>
  <c r="BI471" i="7"/>
  <c r="BJ471" i="7"/>
  <c r="BK471" i="7"/>
  <c r="BL471" i="7"/>
  <c r="BM471" i="7"/>
  <c r="BN471" i="7"/>
  <c r="BO471" i="7"/>
  <c r="BP471" i="7"/>
  <c r="BQ471" i="7"/>
  <c r="BR471" i="7"/>
  <c r="BS471" i="7"/>
  <c r="BT471" i="7"/>
  <c r="BU471" i="7"/>
  <c r="BV471" i="7"/>
  <c r="BW471" i="7"/>
  <c r="BX471" i="7"/>
  <c r="BY471" i="7"/>
  <c r="BZ471" i="7"/>
  <c r="CA471" i="7"/>
  <c r="CB471" i="7"/>
  <c r="CC471" i="7"/>
  <c r="CD471" i="7"/>
  <c r="CE471" i="7"/>
  <c r="CF471" i="7"/>
  <c r="CG471" i="7"/>
  <c r="CH471" i="7"/>
  <c r="CI471" i="7"/>
  <c r="CJ471" i="7"/>
  <c r="CK471" i="7"/>
  <c r="CL471" i="7"/>
  <c r="CM471" i="7"/>
  <c r="CN471" i="7"/>
  <c r="CO471" i="7"/>
  <c r="CP471" i="7"/>
  <c r="CQ471" i="7"/>
  <c r="CR471" i="7"/>
  <c r="CS471" i="7"/>
  <c r="CT471" i="7"/>
  <c r="CU471" i="7"/>
  <c r="CV471" i="7"/>
  <c r="AZ472" i="7"/>
  <c r="BA472" i="7"/>
  <c r="BB472" i="7"/>
  <c r="BC472" i="7"/>
  <c r="BD472" i="7"/>
  <c r="BE472" i="7"/>
  <c r="BF472" i="7"/>
  <c r="BG472" i="7"/>
  <c r="BH472" i="7"/>
  <c r="BI472" i="7"/>
  <c r="BJ472" i="7"/>
  <c r="BK472" i="7"/>
  <c r="BL472" i="7"/>
  <c r="BM472" i="7"/>
  <c r="BN472" i="7"/>
  <c r="BO472" i="7"/>
  <c r="BP472" i="7"/>
  <c r="BQ472" i="7"/>
  <c r="BR472" i="7"/>
  <c r="BS472" i="7"/>
  <c r="BT472" i="7"/>
  <c r="BU472" i="7"/>
  <c r="BV472" i="7"/>
  <c r="BW472" i="7"/>
  <c r="BX472" i="7"/>
  <c r="BY472" i="7"/>
  <c r="BZ472" i="7"/>
  <c r="CA472" i="7"/>
  <c r="CB472" i="7"/>
  <c r="CC472" i="7"/>
  <c r="CD472" i="7"/>
  <c r="CE472" i="7"/>
  <c r="CF472" i="7"/>
  <c r="CG472" i="7"/>
  <c r="CH472" i="7"/>
  <c r="CI472" i="7"/>
  <c r="CJ472" i="7"/>
  <c r="CK472" i="7"/>
  <c r="CL472" i="7"/>
  <c r="CM472" i="7"/>
  <c r="CN472" i="7"/>
  <c r="CO472" i="7"/>
  <c r="CP472" i="7"/>
  <c r="CQ472" i="7"/>
  <c r="CR472" i="7"/>
  <c r="CS472" i="7"/>
  <c r="CT472" i="7"/>
  <c r="CU472" i="7"/>
  <c r="CV472" i="7"/>
  <c r="AZ473" i="7"/>
  <c r="BA473" i="7"/>
  <c r="BB473" i="7"/>
  <c r="BC473" i="7"/>
  <c r="BD473" i="7"/>
  <c r="BE473" i="7"/>
  <c r="BF473" i="7"/>
  <c r="BG473" i="7"/>
  <c r="BH473" i="7"/>
  <c r="BI473" i="7"/>
  <c r="BJ473" i="7"/>
  <c r="BK473" i="7"/>
  <c r="BL473" i="7"/>
  <c r="BM473" i="7"/>
  <c r="BN473" i="7"/>
  <c r="BO473" i="7"/>
  <c r="BP473" i="7"/>
  <c r="BQ473" i="7"/>
  <c r="BR473" i="7"/>
  <c r="BS473" i="7"/>
  <c r="BT473" i="7"/>
  <c r="BU473" i="7"/>
  <c r="BV473" i="7"/>
  <c r="BW473" i="7"/>
  <c r="BX473" i="7"/>
  <c r="BY473" i="7"/>
  <c r="BZ473" i="7"/>
  <c r="CA473" i="7"/>
  <c r="CB473" i="7"/>
  <c r="CC473" i="7"/>
  <c r="CD473" i="7"/>
  <c r="CE473" i="7"/>
  <c r="CF473" i="7"/>
  <c r="CG473" i="7"/>
  <c r="CH473" i="7"/>
  <c r="CI473" i="7"/>
  <c r="CJ473" i="7"/>
  <c r="CK473" i="7"/>
  <c r="CL473" i="7"/>
  <c r="CM473" i="7"/>
  <c r="CN473" i="7"/>
  <c r="CO473" i="7"/>
  <c r="CP473" i="7"/>
  <c r="CQ473" i="7"/>
  <c r="CR473" i="7"/>
  <c r="CS473" i="7"/>
  <c r="CT473" i="7"/>
  <c r="CU473" i="7"/>
  <c r="CV473" i="7"/>
  <c r="AZ474" i="7"/>
  <c r="BA474" i="7"/>
  <c r="BB474" i="7"/>
  <c r="BC474" i="7"/>
  <c r="BD474" i="7"/>
  <c r="BE474" i="7"/>
  <c r="BF474" i="7"/>
  <c r="BG474" i="7"/>
  <c r="BH474" i="7"/>
  <c r="BI474" i="7"/>
  <c r="BJ474" i="7"/>
  <c r="BK474" i="7"/>
  <c r="BL474" i="7"/>
  <c r="BM474" i="7"/>
  <c r="BN474" i="7"/>
  <c r="BO474" i="7"/>
  <c r="BP474" i="7"/>
  <c r="BQ474" i="7"/>
  <c r="BR474" i="7"/>
  <c r="BS474" i="7"/>
  <c r="BT474" i="7"/>
  <c r="BU474" i="7"/>
  <c r="BV474" i="7"/>
  <c r="BW474" i="7"/>
  <c r="BX474" i="7"/>
  <c r="BY474" i="7"/>
  <c r="BZ474" i="7"/>
  <c r="CA474" i="7"/>
  <c r="CB474" i="7"/>
  <c r="CC474" i="7"/>
  <c r="CD474" i="7"/>
  <c r="CE474" i="7"/>
  <c r="CF474" i="7"/>
  <c r="CG474" i="7"/>
  <c r="CH474" i="7"/>
  <c r="CI474" i="7"/>
  <c r="CJ474" i="7"/>
  <c r="CK474" i="7"/>
  <c r="CL474" i="7"/>
  <c r="CM474" i="7"/>
  <c r="CN474" i="7"/>
  <c r="CO474" i="7"/>
  <c r="CP474" i="7"/>
  <c r="CQ474" i="7"/>
  <c r="CR474" i="7"/>
  <c r="CS474" i="7"/>
  <c r="CT474" i="7"/>
  <c r="CU474" i="7"/>
  <c r="CV474" i="7"/>
  <c r="AZ475" i="7"/>
  <c r="BA475" i="7"/>
  <c r="BB475" i="7"/>
  <c r="BC475" i="7"/>
  <c r="BD475" i="7"/>
  <c r="BE475" i="7"/>
  <c r="BF475" i="7"/>
  <c r="BG475" i="7"/>
  <c r="BH475" i="7"/>
  <c r="BI475" i="7"/>
  <c r="BJ475" i="7"/>
  <c r="BK475" i="7"/>
  <c r="BL475" i="7"/>
  <c r="BM475" i="7"/>
  <c r="BN475" i="7"/>
  <c r="BO475" i="7"/>
  <c r="BP475" i="7"/>
  <c r="BQ475" i="7"/>
  <c r="BR475" i="7"/>
  <c r="BS475" i="7"/>
  <c r="BT475" i="7"/>
  <c r="BU475" i="7"/>
  <c r="BV475" i="7"/>
  <c r="BW475" i="7"/>
  <c r="BX475" i="7"/>
  <c r="BY475" i="7"/>
  <c r="BZ475" i="7"/>
  <c r="CA475" i="7"/>
  <c r="CB475" i="7"/>
  <c r="CC475" i="7"/>
  <c r="CD475" i="7"/>
  <c r="CE475" i="7"/>
  <c r="CF475" i="7"/>
  <c r="CG475" i="7"/>
  <c r="CH475" i="7"/>
  <c r="CI475" i="7"/>
  <c r="CJ475" i="7"/>
  <c r="CK475" i="7"/>
  <c r="CL475" i="7"/>
  <c r="CM475" i="7"/>
  <c r="CN475" i="7"/>
  <c r="CO475" i="7"/>
  <c r="CP475" i="7"/>
  <c r="CQ475" i="7"/>
  <c r="CR475" i="7"/>
  <c r="CS475" i="7"/>
  <c r="CT475" i="7"/>
  <c r="CU475" i="7"/>
  <c r="CV475" i="7"/>
  <c r="AZ476" i="7"/>
  <c r="BA476" i="7"/>
  <c r="BB476" i="7"/>
  <c r="BC476" i="7"/>
  <c r="BD476" i="7"/>
  <c r="BE476" i="7"/>
  <c r="BF476" i="7"/>
  <c r="BG476" i="7"/>
  <c r="BH476" i="7"/>
  <c r="BI476" i="7"/>
  <c r="BJ476" i="7"/>
  <c r="BK476" i="7"/>
  <c r="BL476" i="7"/>
  <c r="BM476" i="7"/>
  <c r="BN476" i="7"/>
  <c r="BO476" i="7"/>
  <c r="BP476" i="7"/>
  <c r="BQ476" i="7"/>
  <c r="BR476" i="7"/>
  <c r="BS476" i="7"/>
  <c r="BT476" i="7"/>
  <c r="BU476" i="7"/>
  <c r="BV476" i="7"/>
  <c r="BW476" i="7"/>
  <c r="BX476" i="7"/>
  <c r="BY476" i="7"/>
  <c r="BZ476" i="7"/>
  <c r="CA476" i="7"/>
  <c r="CB476" i="7"/>
  <c r="CC476" i="7"/>
  <c r="CD476" i="7"/>
  <c r="CE476" i="7"/>
  <c r="CF476" i="7"/>
  <c r="CG476" i="7"/>
  <c r="CH476" i="7"/>
  <c r="CI476" i="7"/>
  <c r="CJ476" i="7"/>
  <c r="CK476" i="7"/>
  <c r="CL476" i="7"/>
  <c r="CM476" i="7"/>
  <c r="CN476" i="7"/>
  <c r="CO476" i="7"/>
  <c r="CP476" i="7"/>
  <c r="CQ476" i="7"/>
  <c r="CR476" i="7"/>
  <c r="CS476" i="7"/>
  <c r="CT476" i="7"/>
  <c r="CU476" i="7"/>
  <c r="CV476" i="7"/>
  <c r="AZ477" i="7"/>
  <c r="BA477" i="7"/>
  <c r="BB477" i="7"/>
  <c r="BC477" i="7"/>
  <c r="BD477" i="7"/>
  <c r="BE477" i="7"/>
  <c r="BF477" i="7"/>
  <c r="BG477" i="7"/>
  <c r="BH477" i="7"/>
  <c r="BI477" i="7"/>
  <c r="BJ477" i="7"/>
  <c r="BK477" i="7"/>
  <c r="BL477" i="7"/>
  <c r="BM477" i="7"/>
  <c r="BN477" i="7"/>
  <c r="BO477" i="7"/>
  <c r="BP477" i="7"/>
  <c r="BQ477" i="7"/>
  <c r="BR477" i="7"/>
  <c r="BS477" i="7"/>
  <c r="BT477" i="7"/>
  <c r="BU477" i="7"/>
  <c r="BV477" i="7"/>
  <c r="BW477" i="7"/>
  <c r="BX477" i="7"/>
  <c r="BY477" i="7"/>
  <c r="BZ477" i="7"/>
  <c r="CA477" i="7"/>
  <c r="CB477" i="7"/>
  <c r="CC477" i="7"/>
  <c r="CD477" i="7"/>
  <c r="CE477" i="7"/>
  <c r="CF477" i="7"/>
  <c r="CG477" i="7"/>
  <c r="CH477" i="7"/>
  <c r="CI477" i="7"/>
  <c r="CJ477" i="7"/>
  <c r="CK477" i="7"/>
  <c r="CL477" i="7"/>
  <c r="CM477" i="7"/>
  <c r="CN477" i="7"/>
  <c r="CO477" i="7"/>
  <c r="CP477" i="7"/>
  <c r="CQ477" i="7"/>
  <c r="CR477" i="7"/>
  <c r="CS477" i="7"/>
  <c r="CT477" i="7"/>
  <c r="CU477" i="7"/>
  <c r="CV477" i="7"/>
  <c r="AZ478" i="7"/>
  <c r="BA478" i="7"/>
  <c r="BB478" i="7"/>
  <c r="BC478" i="7"/>
  <c r="BD478" i="7"/>
  <c r="BE478" i="7"/>
  <c r="BF478" i="7"/>
  <c r="BG478" i="7"/>
  <c r="BH478" i="7"/>
  <c r="BI478" i="7"/>
  <c r="BJ478" i="7"/>
  <c r="BK478" i="7"/>
  <c r="BL478" i="7"/>
  <c r="BM478" i="7"/>
  <c r="BN478" i="7"/>
  <c r="BO478" i="7"/>
  <c r="BP478" i="7"/>
  <c r="BQ478" i="7"/>
  <c r="BR478" i="7"/>
  <c r="BS478" i="7"/>
  <c r="BT478" i="7"/>
  <c r="BU478" i="7"/>
  <c r="BV478" i="7"/>
  <c r="BW478" i="7"/>
  <c r="BX478" i="7"/>
  <c r="BY478" i="7"/>
  <c r="BZ478" i="7"/>
  <c r="CA478" i="7"/>
  <c r="CB478" i="7"/>
  <c r="CC478" i="7"/>
  <c r="CD478" i="7"/>
  <c r="CE478" i="7"/>
  <c r="CF478" i="7"/>
  <c r="CG478" i="7"/>
  <c r="CH478" i="7"/>
  <c r="CI478" i="7"/>
  <c r="CJ478" i="7"/>
  <c r="CK478" i="7"/>
  <c r="CL478" i="7"/>
  <c r="CM478" i="7"/>
  <c r="CN478" i="7"/>
  <c r="CO478" i="7"/>
  <c r="CP478" i="7"/>
  <c r="CQ478" i="7"/>
  <c r="CR478" i="7"/>
  <c r="CS478" i="7"/>
  <c r="CT478" i="7"/>
  <c r="CU478" i="7"/>
  <c r="CV478" i="7"/>
  <c r="AZ479" i="7"/>
  <c r="BA479" i="7"/>
  <c r="BB479" i="7"/>
  <c r="BC479" i="7"/>
  <c r="BD479" i="7"/>
  <c r="BE479" i="7"/>
  <c r="BF479" i="7"/>
  <c r="BG479" i="7"/>
  <c r="BH479" i="7"/>
  <c r="BI479" i="7"/>
  <c r="BJ479" i="7"/>
  <c r="BK479" i="7"/>
  <c r="BL479" i="7"/>
  <c r="BM479" i="7"/>
  <c r="BN479" i="7"/>
  <c r="BO479" i="7"/>
  <c r="BP479" i="7"/>
  <c r="BQ479" i="7"/>
  <c r="BR479" i="7"/>
  <c r="BS479" i="7"/>
  <c r="BT479" i="7"/>
  <c r="BU479" i="7"/>
  <c r="BV479" i="7"/>
  <c r="BW479" i="7"/>
  <c r="BX479" i="7"/>
  <c r="BY479" i="7"/>
  <c r="BZ479" i="7"/>
  <c r="CA479" i="7"/>
  <c r="CB479" i="7"/>
  <c r="CC479" i="7"/>
  <c r="CD479" i="7"/>
  <c r="CE479" i="7"/>
  <c r="CF479" i="7"/>
  <c r="CG479" i="7"/>
  <c r="CH479" i="7"/>
  <c r="CI479" i="7"/>
  <c r="CJ479" i="7"/>
  <c r="CK479" i="7"/>
  <c r="CL479" i="7"/>
  <c r="CM479" i="7"/>
  <c r="CN479" i="7"/>
  <c r="CO479" i="7"/>
  <c r="CP479" i="7"/>
  <c r="CQ479" i="7"/>
  <c r="CR479" i="7"/>
  <c r="CS479" i="7"/>
  <c r="CT479" i="7"/>
  <c r="CU479" i="7"/>
  <c r="CV479" i="7"/>
  <c r="AZ480" i="7"/>
  <c r="BA480" i="7"/>
  <c r="BB480" i="7"/>
  <c r="BC480" i="7"/>
  <c r="BD480" i="7"/>
  <c r="BE480" i="7"/>
  <c r="BF480" i="7"/>
  <c r="BG480" i="7"/>
  <c r="BH480" i="7"/>
  <c r="BI480" i="7"/>
  <c r="BJ480" i="7"/>
  <c r="BK480" i="7"/>
  <c r="BL480" i="7"/>
  <c r="BM480" i="7"/>
  <c r="BN480" i="7"/>
  <c r="BO480" i="7"/>
  <c r="BP480" i="7"/>
  <c r="BQ480" i="7"/>
  <c r="BR480" i="7"/>
  <c r="BS480" i="7"/>
  <c r="BT480" i="7"/>
  <c r="BU480" i="7"/>
  <c r="BV480" i="7"/>
  <c r="BW480" i="7"/>
  <c r="BX480" i="7"/>
  <c r="BY480" i="7"/>
  <c r="BZ480" i="7"/>
  <c r="CA480" i="7"/>
  <c r="CB480" i="7"/>
  <c r="CC480" i="7"/>
  <c r="CD480" i="7"/>
  <c r="CE480" i="7"/>
  <c r="CF480" i="7"/>
  <c r="CG480" i="7"/>
  <c r="CH480" i="7"/>
  <c r="CI480" i="7"/>
  <c r="CJ480" i="7"/>
  <c r="CK480" i="7"/>
  <c r="CL480" i="7"/>
  <c r="CM480" i="7"/>
  <c r="CN480" i="7"/>
  <c r="CO480" i="7"/>
  <c r="CP480" i="7"/>
  <c r="CQ480" i="7"/>
  <c r="CR480" i="7"/>
  <c r="CS480" i="7"/>
  <c r="CT480" i="7"/>
  <c r="CU480" i="7"/>
  <c r="CV480" i="7"/>
  <c r="AZ481" i="7"/>
  <c r="BA481" i="7"/>
  <c r="BB481" i="7"/>
  <c r="BC481" i="7"/>
  <c r="BD481" i="7"/>
  <c r="BE481" i="7"/>
  <c r="BF481" i="7"/>
  <c r="BG481" i="7"/>
  <c r="BH481" i="7"/>
  <c r="BI481" i="7"/>
  <c r="BJ481" i="7"/>
  <c r="BK481" i="7"/>
  <c r="BL481" i="7"/>
  <c r="BM481" i="7"/>
  <c r="BN481" i="7"/>
  <c r="BO481" i="7"/>
  <c r="BP481" i="7"/>
  <c r="BQ481" i="7"/>
  <c r="BR481" i="7"/>
  <c r="BS481" i="7"/>
  <c r="BT481" i="7"/>
  <c r="BU481" i="7"/>
  <c r="BV481" i="7"/>
  <c r="BW481" i="7"/>
  <c r="BX481" i="7"/>
  <c r="BY481" i="7"/>
  <c r="BZ481" i="7"/>
  <c r="CA481" i="7"/>
  <c r="CB481" i="7"/>
  <c r="CC481" i="7"/>
  <c r="CD481" i="7"/>
  <c r="CE481" i="7"/>
  <c r="CF481" i="7"/>
  <c r="CG481" i="7"/>
  <c r="CH481" i="7"/>
  <c r="CI481" i="7"/>
  <c r="CJ481" i="7"/>
  <c r="CK481" i="7"/>
  <c r="CL481" i="7"/>
  <c r="CM481" i="7"/>
  <c r="CN481" i="7"/>
  <c r="CO481" i="7"/>
  <c r="CP481" i="7"/>
  <c r="CQ481" i="7"/>
  <c r="CR481" i="7"/>
  <c r="CS481" i="7"/>
  <c r="CT481" i="7"/>
  <c r="CU481" i="7"/>
  <c r="CV481" i="7"/>
  <c r="AZ482" i="7"/>
  <c r="BA482" i="7"/>
  <c r="BB482" i="7"/>
  <c r="BC482" i="7"/>
  <c r="BD482" i="7"/>
  <c r="BE482" i="7"/>
  <c r="BF482" i="7"/>
  <c r="BG482" i="7"/>
  <c r="BH482" i="7"/>
  <c r="BI482" i="7"/>
  <c r="BJ482" i="7"/>
  <c r="BK482" i="7"/>
  <c r="BL482" i="7"/>
  <c r="BM482" i="7"/>
  <c r="BN482" i="7"/>
  <c r="BO482" i="7"/>
  <c r="BP482" i="7"/>
  <c r="BQ482" i="7"/>
  <c r="BR482" i="7"/>
  <c r="BS482" i="7"/>
  <c r="BT482" i="7"/>
  <c r="BU482" i="7"/>
  <c r="BV482" i="7"/>
  <c r="BW482" i="7"/>
  <c r="BX482" i="7"/>
  <c r="BY482" i="7"/>
  <c r="BZ482" i="7"/>
  <c r="CA482" i="7"/>
  <c r="CB482" i="7"/>
  <c r="CC482" i="7"/>
  <c r="CD482" i="7"/>
  <c r="CE482" i="7"/>
  <c r="CF482" i="7"/>
  <c r="CG482" i="7"/>
  <c r="CH482" i="7"/>
  <c r="CI482" i="7"/>
  <c r="CJ482" i="7"/>
  <c r="CK482" i="7"/>
  <c r="CL482" i="7"/>
  <c r="CM482" i="7"/>
  <c r="CN482" i="7"/>
  <c r="CO482" i="7"/>
  <c r="CP482" i="7"/>
  <c r="CQ482" i="7"/>
  <c r="CR482" i="7"/>
  <c r="CS482" i="7"/>
  <c r="CT482" i="7"/>
  <c r="CU482" i="7"/>
  <c r="CV482" i="7"/>
  <c r="AZ483" i="7"/>
  <c r="BA483" i="7"/>
  <c r="BB483" i="7"/>
  <c r="BC483" i="7"/>
  <c r="BD483" i="7"/>
  <c r="BE483" i="7"/>
  <c r="BF483" i="7"/>
  <c r="BG483" i="7"/>
  <c r="BH483" i="7"/>
  <c r="BI483" i="7"/>
  <c r="BJ483" i="7"/>
  <c r="BK483" i="7"/>
  <c r="BL483" i="7"/>
  <c r="BM483" i="7"/>
  <c r="BN483" i="7"/>
  <c r="BO483" i="7"/>
  <c r="BP483" i="7"/>
  <c r="BQ483" i="7"/>
  <c r="BR483" i="7"/>
  <c r="BS483" i="7"/>
  <c r="BT483" i="7"/>
  <c r="BU483" i="7"/>
  <c r="BV483" i="7"/>
  <c r="BW483" i="7"/>
  <c r="BX483" i="7"/>
  <c r="BY483" i="7"/>
  <c r="BZ483" i="7"/>
  <c r="CA483" i="7"/>
  <c r="CB483" i="7"/>
  <c r="CC483" i="7"/>
  <c r="CD483" i="7"/>
  <c r="CE483" i="7"/>
  <c r="CF483" i="7"/>
  <c r="CG483" i="7"/>
  <c r="CH483" i="7"/>
  <c r="CI483" i="7"/>
  <c r="CJ483" i="7"/>
  <c r="CK483" i="7"/>
  <c r="CL483" i="7"/>
  <c r="CM483" i="7"/>
  <c r="CN483" i="7"/>
  <c r="CO483" i="7"/>
  <c r="CP483" i="7"/>
  <c r="CQ483" i="7"/>
  <c r="CR483" i="7"/>
  <c r="CS483" i="7"/>
  <c r="CT483" i="7"/>
  <c r="CU483" i="7"/>
  <c r="CV483" i="7"/>
  <c r="AZ484" i="7"/>
  <c r="BA484" i="7"/>
  <c r="BB484" i="7"/>
  <c r="BC484" i="7"/>
  <c r="BD484" i="7"/>
  <c r="BE484" i="7"/>
  <c r="BF484" i="7"/>
  <c r="BG484" i="7"/>
  <c r="BH484" i="7"/>
  <c r="BI484" i="7"/>
  <c r="BJ484" i="7"/>
  <c r="BK484" i="7"/>
  <c r="BL484" i="7"/>
  <c r="BM484" i="7"/>
  <c r="BN484" i="7"/>
  <c r="BO484" i="7"/>
  <c r="BP484" i="7"/>
  <c r="BQ484" i="7"/>
  <c r="BR484" i="7"/>
  <c r="BS484" i="7"/>
  <c r="BT484" i="7"/>
  <c r="BU484" i="7"/>
  <c r="BV484" i="7"/>
  <c r="BW484" i="7"/>
  <c r="BX484" i="7"/>
  <c r="BY484" i="7"/>
  <c r="BZ484" i="7"/>
  <c r="CA484" i="7"/>
  <c r="CB484" i="7"/>
  <c r="CC484" i="7"/>
  <c r="CD484" i="7"/>
  <c r="CE484" i="7"/>
  <c r="CF484" i="7"/>
  <c r="CG484" i="7"/>
  <c r="CH484" i="7"/>
  <c r="CI484" i="7"/>
  <c r="CJ484" i="7"/>
  <c r="CK484" i="7"/>
  <c r="CL484" i="7"/>
  <c r="CM484" i="7"/>
  <c r="CN484" i="7"/>
  <c r="CO484" i="7"/>
  <c r="CP484" i="7"/>
  <c r="CQ484" i="7"/>
  <c r="CR484" i="7"/>
  <c r="CS484" i="7"/>
  <c r="CT484" i="7"/>
  <c r="CU484" i="7"/>
  <c r="CV484" i="7"/>
  <c r="AZ485" i="7"/>
  <c r="BA485" i="7"/>
  <c r="BB485" i="7"/>
  <c r="BC485" i="7"/>
  <c r="BD485" i="7"/>
  <c r="BE485" i="7"/>
  <c r="BF485" i="7"/>
  <c r="BG485" i="7"/>
  <c r="BH485" i="7"/>
  <c r="BI485" i="7"/>
  <c r="BJ485" i="7"/>
  <c r="BK485" i="7"/>
  <c r="BL485" i="7"/>
  <c r="BM485" i="7"/>
  <c r="BN485" i="7"/>
  <c r="BO485" i="7"/>
  <c r="BP485" i="7"/>
  <c r="BQ485" i="7"/>
  <c r="BR485" i="7"/>
  <c r="BS485" i="7"/>
  <c r="BT485" i="7"/>
  <c r="BU485" i="7"/>
  <c r="BV485" i="7"/>
  <c r="BW485" i="7"/>
  <c r="BX485" i="7"/>
  <c r="BY485" i="7"/>
  <c r="BZ485" i="7"/>
  <c r="CA485" i="7"/>
  <c r="CB485" i="7"/>
  <c r="CC485" i="7"/>
  <c r="CD485" i="7"/>
  <c r="CE485" i="7"/>
  <c r="CF485" i="7"/>
  <c r="CG485" i="7"/>
  <c r="CH485" i="7"/>
  <c r="CI485" i="7"/>
  <c r="CJ485" i="7"/>
  <c r="CK485" i="7"/>
  <c r="CL485" i="7"/>
  <c r="CM485" i="7"/>
  <c r="CN485" i="7"/>
  <c r="CO485" i="7"/>
  <c r="CP485" i="7"/>
  <c r="CQ485" i="7"/>
  <c r="CR485" i="7"/>
  <c r="CS485" i="7"/>
  <c r="CT485" i="7"/>
  <c r="CU485" i="7"/>
  <c r="CV485" i="7"/>
  <c r="AZ486" i="7"/>
  <c r="BA486" i="7"/>
  <c r="BB486" i="7"/>
  <c r="BC486" i="7"/>
  <c r="BD486" i="7"/>
  <c r="BE486" i="7"/>
  <c r="BF486" i="7"/>
  <c r="BG486" i="7"/>
  <c r="BH486" i="7"/>
  <c r="BI486" i="7"/>
  <c r="BJ486" i="7"/>
  <c r="BK486" i="7"/>
  <c r="BL486" i="7"/>
  <c r="BM486" i="7"/>
  <c r="BN486" i="7"/>
  <c r="BO486" i="7"/>
  <c r="BP486" i="7"/>
  <c r="BQ486" i="7"/>
  <c r="BR486" i="7"/>
  <c r="BS486" i="7"/>
  <c r="BT486" i="7"/>
  <c r="BU486" i="7"/>
  <c r="BV486" i="7"/>
  <c r="BW486" i="7"/>
  <c r="BX486" i="7"/>
  <c r="BY486" i="7"/>
  <c r="BZ486" i="7"/>
  <c r="CA486" i="7"/>
  <c r="CB486" i="7"/>
  <c r="CC486" i="7"/>
  <c r="CD486" i="7"/>
  <c r="CE486" i="7"/>
  <c r="CF486" i="7"/>
  <c r="CG486" i="7"/>
  <c r="CH486" i="7"/>
  <c r="CI486" i="7"/>
  <c r="CJ486" i="7"/>
  <c r="CK486" i="7"/>
  <c r="CL486" i="7"/>
  <c r="CM486" i="7"/>
  <c r="CN486" i="7"/>
  <c r="CO486" i="7"/>
  <c r="CP486" i="7"/>
  <c r="CQ486" i="7"/>
  <c r="CR486" i="7"/>
  <c r="CS486" i="7"/>
  <c r="CT486" i="7"/>
  <c r="CU486" i="7"/>
  <c r="CV486" i="7"/>
  <c r="AZ487" i="7"/>
  <c r="BA487" i="7"/>
  <c r="BB487" i="7"/>
  <c r="BC487" i="7"/>
  <c r="BD487" i="7"/>
  <c r="BE487" i="7"/>
  <c r="BF487" i="7"/>
  <c r="BG487" i="7"/>
  <c r="BH487" i="7"/>
  <c r="BI487" i="7"/>
  <c r="BJ487" i="7"/>
  <c r="BK487" i="7"/>
  <c r="BL487" i="7"/>
  <c r="BM487" i="7"/>
  <c r="BN487" i="7"/>
  <c r="BO487" i="7"/>
  <c r="BP487" i="7"/>
  <c r="BQ487" i="7"/>
  <c r="BR487" i="7"/>
  <c r="BS487" i="7"/>
  <c r="BT487" i="7"/>
  <c r="BU487" i="7"/>
  <c r="BV487" i="7"/>
  <c r="BW487" i="7"/>
  <c r="BX487" i="7"/>
  <c r="BY487" i="7"/>
  <c r="BZ487" i="7"/>
  <c r="CA487" i="7"/>
  <c r="CB487" i="7"/>
  <c r="CC487" i="7"/>
  <c r="CD487" i="7"/>
  <c r="CE487" i="7"/>
  <c r="CF487" i="7"/>
  <c r="CG487" i="7"/>
  <c r="CH487" i="7"/>
  <c r="CI487" i="7"/>
  <c r="CJ487" i="7"/>
  <c r="CK487" i="7"/>
  <c r="CL487" i="7"/>
  <c r="CM487" i="7"/>
  <c r="CN487" i="7"/>
  <c r="CO487" i="7"/>
  <c r="CP487" i="7"/>
  <c r="CQ487" i="7"/>
  <c r="CR487" i="7"/>
  <c r="CS487" i="7"/>
  <c r="CT487" i="7"/>
  <c r="CU487" i="7"/>
  <c r="CV487" i="7"/>
  <c r="AZ488" i="7"/>
  <c r="BA488" i="7"/>
  <c r="BB488" i="7"/>
  <c r="BC488" i="7"/>
  <c r="BD488" i="7"/>
  <c r="BE488" i="7"/>
  <c r="BF488" i="7"/>
  <c r="BG488" i="7"/>
  <c r="BH488" i="7"/>
  <c r="BI488" i="7"/>
  <c r="BJ488" i="7"/>
  <c r="BK488" i="7"/>
  <c r="BL488" i="7"/>
  <c r="BM488" i="7"/>
  <c r="BN488" i="7"/>
  <c r="BO488" i="7"/>
  <c r="BP488" i="7"/>
  <c r="BQ488" i="7"/>
  <c r="BR488" i="7"/>
  <c r="BS488" i="7"/>
  <c r="BT488" i="7"/>
  <c r="BU488" i="7"/>
  <c r="BV488" i="7"/>
  <c r="BW488" i="7"/>
  <c r="BX488" i="7"/>
  <c r="BY488" i="7"/>
  <c r="BZ488" i="7"/>
  <c r="CA488" i="7"/>
  <c r="CB488" i="7"/>
  <c r="CC488" i="7"/>
  <c r="CD488" i="7"/>
  <c r="CE488" i="7"/>
  <c r="CF488" i="7"/>
  <c r="CG488" i="7"/>
  <c r="CH488" i="7"/>
  <c r="CI488" i="7"/>
  <c r="CJ488" i="7"/>
  <c r="CK488" i="7"/>
  <c r="CL488" i="7"/>
  <c r="CM488" i="7"/>
  <c r="CN488" i="7"/>
  <c r="CO488" i="7"/>
  <c r="CP488" i="7"/>
  <c r="CQ488" i="7"/>
  <c r="CR488" i="7"/>
  <c r="CS488" i="7"/>
  <c r="CT488" i="7"/>
  <c r="CU488" i="7"/>
  <c r="CV488" i="7"/>
  <c r="AZ489" i="7"/>
  <c r="BA489" i="7"/>
  <c r="BB489" i="7"/>
  <c r="BC489" i="7"/>
  <c r="BD489" i="7"/>
  <c r="BE489" i="7"/>
  <c r="BF489" i="7"/>
  <c r="BG489" i="7"/>
  <c r="BH489" i="7"/>
  <c r="BI489" i="7"/>
  <c r="BJ489" i="7"/>
  <c r="BK489" i="7"/>
  <c r="BL489" i="7"/>
  <c r="BM489" i="7"/>
  <c r="BN489" i="7"/>
  <c r="BO489" i="7"/>
  <c r="BP489" i="7"/>
  <c r="BQ489" i="7"/>
  <c r="BR489" i="7"/>
  <c r="BS489" i="7"/>
  <c r="BT489" i="7"/>
  <c r="BU489" i="7"/>
  <c r="BV489" i="7"/>
  <c r="BW489" i="7"/>
  <c r="BX489" i="7"/>
  <c r="BY489" i="7"/>
  <c r="BZ489" i="7"/>
  <c r="CA489" i="7"/>
  <c r="CB489" i="7"/>
  <c r="CC489" i="7"/>
  <c r="CD489" i="7"/>
  <c r="CE489" i="7"/>
  <c r="CF489" i="7"/>
  <c r="CG489" i="7"/>
  <c r="CH489" i="7"/>
  <c r="CI489" i="7"/>
  <c r="CJ489" i="7"/>
  <c r="CK489" i="7"/>
  <c r="CL489" i="7"/>
  <c r="CM489" i="7"/>
  <c r="CN489" i="7"/>
  <c r="CO489" i="7"/>
  <c r="CP489" i="7"/>
  <c r="CQ489" i="7"/>
  <c r="CR489" i="7"/>
  <c r="CS489" i="7"/>
  <c r="CT489" i="7"/>
  <c r="CU489" i="7"/>
  <c r="CV489" i="7"/>
  <c r="AZ490" i="7"/>
  <c r="BA490" i="7"/>
  <c r="BB490" i="7"/>
  <c r="BC490" i="7"/>
  <c r="BD490" i="7"/>
  <c r="BE490" i="7"/>
  <c r="BF490" i="7"/>
  <c r="BG490" i="7"/>
  <c r="BH490" i="7"/>
  <c r="BI490" i="7"/>
  <c r="BJ490" i="7"/>
  <c r="BK490" i="7"/>
  <c r="BL490" i="7"/>
  <c r="BM490" i="7"/>
  <c r="BN490" i="7"/>
  <c r="BO490" i="7"/>
  <c r="BP490" i="7"/>
  <c r="BQ490" i="7"/>
  <c r="BR490" i="7"/>
  <c r="BS490" i="7"/>
  <c r="BT490" i="7"/>
  <c r="BU490" i="7"/>
  <c r="BV490" i="7"/>
  <c r="BW490" i="7"/>
  <c r="BX490" i="7"/>
  <c r="BY490" i="7"/>
  <c r="BZ490" i="7"/>
  <c r="CA490" i="7"/>
  <c r="CB490" i="7"/>
  <c r="CC490" i="7"/>
  <c r="CD490" i="7"/>
  <c r="CE490" i="7"/>
  <c r="CF490" i="7"/>
  <c r="CG490" i="7"/>
  <c r="CH490" i="7"/>
  <c r="CI490" i="7"/>
  <c r="CJ490" i="7"/>
  <c r="CK490" i="7"/>
  <c r="CL490" i="7"/>
  <c r="CM490" i="7"/>
  <c r="CN490" i="7"/>
  <c r="CO490" i="7"/>
  <c r="CP490" i="7"/>
  <c r="CQ490" i="7"/>
  <c r="CR490" i="7"/>
  <c r="CS490" i="7"/>
  <c r="CT490" i="7"/>
  <c r="CU490" i="7"/>
  <c r="CV490" i="7"/>
  <c r="AZ491" i="7"/>
  <c r="BA491" i="7"/>
  <c r="BB491" i="7"/>
  <c r="BC491" i="7"/>
  <c r="BD491" i="7"/>
  <c r="BE491" i="7"/>
  <c r="BF491" i="7"/>
  <c r="BG491" i="7"/>
  <c r="BH491" i="7"/>
  <c r="BI491" i="7"/>
  <c r="BJ491" i="7"/>
  <c r="BK491" i="7"/>
  <c r="BL491" i="7"/>
  <c r="BM491" i="7"/>
  <c r="BN491" i="7"/>
  <c r="BO491" i="7"/>
  <c r="BP491" i="7"/>
  <c r="BQ491" i="7"/>
  <c r="BR491" i="7"/>
  <c r="BS491" i="7"/>
  <c r="BT491" i="7"/>
  <c r="BU491" i="7"/>
  <c r="BV491" i="7"/>
  <c r="BW491" i="7"/>
  <c r="BX491" i="7"/>
  <c r="BY491" i="7"/>
  <c r="BZ491" i="7"/>
  <c r="CA491" i="7"/>
  <c r="CB491" i="7"/>
  <c r="CC491" i="7"/>
  <c r="CD491" i="7"/>
  <c r="CE491" i="7"/>
  <c r="CF491" i="7"/>
  <c r="CG491" i="7"/>
  <c r="CH491" i="7"/>
  <c r="CI491" i="7"/>
  <c r="CJ491" i="7"/>
  <c r="CK491" i="7"/>
  <c r="CL491" i="7"/>
  <c r="CM491" i="7"/>
  <c r="CN491" i="7"/>
  <c r="CO491" i="7"/>
  <c r="CP491" i="7"/>
  <c r="CQ491" i="7"/>
  <c r="CR491" i="7"/>
  <c r="CS491" i="7"/>
  <c r="CT491" i="7"/>
  <c r="CU491" i="7"/>
  <c r="CV491" i="7"/>
  <c r="AZ492" i="7"/>
  <c r="BA492" i="7"/>
  <c r="BB492" i="7"/>
  <c r="BC492" i="7"/>
  <c r="BD492" i="7"/>
  <c r="BE492" i="7"/>
  <c r="BF492" i="7"/>
  <c r="BG492" i="7"/>
  <c r="BH492" i="7"/>
  <c r="BI492" i="7"/>
  <c r="BJ492" i="7"/>
  <c r="BK492" i="7"/>
  <c r="BL492" i="7"/>
  <c r="BM492" i="7"/>
  <c r="BN492" i="7"/>
  <c r="BO492" i="7"/>
  <c r="BP492" i="7"/>
  <c r="BQ492" i="7"/>
  <c r="BR492" i="7"/>
  <c r="BS492" i="7"/>
  <c r="BT492" i="7"/>
  <c r="BU492" i="7"/>
  <c r="BV492" i="7"/>
  <c r="BW492" i="7"/>
  <c r="BX492" i="7"/>
  <c r="BY492" i="7"/>
  <c r="BZ492" i="7"/>
  <c r="CA492" i="7"/>
  <c r="CB492" i="7"/>
  <c r="CC492" i="7"/>
  <c r="CD492" i="7"/>
  <c r="CE492" i="7"/>
  <c r="CF492" i="7"/>
  <c r="CG492" i="7"/>
  <c r="CH492" i="7"/>
  <c r="CI492" i="7"/>
  <c r="CJ492" i="7"/>
  <c r="CK492" i="7"/>
  <c r="CL492" i="7"/>
  <c r="CM492" i="7"/>
  <c r="CN492" i="7"/>
  <c r="CO492" i="7"/>
  <c r="CP492" i="7"/>
  <c r="CQ492" i="7"/>
  <c r="CR492" i="7"/>
  <c r="CS492" i="7"/>
  <c r="CT492" i="7"/>
  <c r="CU492" i="7"/>
  <c r="CV492" i="7"/>
  <c r="AZ493" i="7"/>
  <c r="BA493" i="7"/>
  <c r="BB493" i="7"/>
  <c r="BC493" i="7"/>
  <c r="BD493" i="7"/>
  <c r="BE493" i="7"/>
  <c r="BF493" i="7"/>
  <c r="BG493" i="7"/>
  <c r="BH493" i="7"/>
  <c r="BI493" i="7"/>
  <c r="BJ493" i="7"/>
  <c r="BK493" i="7"/>
  <c r="BL493" i="7"/>
  <c r="BM493" i="7"/>
  <c r="BN493" i="7"/>
  <c r="BO493" i="7"/>
  <c r="BP493" i="7"/>
  <c r="BQ493" i="7"/>
  <c r="BR493" i="7"/>
  <c r="BS493" i="7"/>
  <c r="BT493" i="7"/>
  <c r="BU493" i="7"/>
  <c r="BV493" i="7"/>
  <c r="BW493" i="7"/>
  <c r="BX493" i="7"/>
  <c r="BY493" i="7"/>
  <c r="BZ493" i="7"/>
  <c r="CA493" i="7"/>
  <c r="CB493" i="7"/>
  <c r="CC493" i="7"/>
  <c r="CD493" i="7"/>
  <c r="CE493" i="7"/>
  <c r="CF493" i="7"/>
  <c r="CG493" i="7"/>
  <c r="CH493" i="7"/>
  <c r="CI493" i="7"/>
  <c r="CJ493" i="7"/>
  <c r="CK493" i="7"/>
  <c r="CL493" i="7"/>
  <c r="CM493" i="7"/>
  <c r="CN493" i="7"/>
  <c r="CO493" i="7"/>
  <c r="CP493" i="7"/>
  <c r="CQ493" i="7"/>
  <c r="CR493" i="7"/>
  <c r="CS493" i="7"/>
  <c r="CT493" i="7"/>
  <c r="CU493" i="7"/>
  <c r="CV493" i="7"/>
  <c r="AZ494" i="7"/>
  <c r="BA494" i="7"/>
  <c r="BB494" i="7"/>
  <c r="BC494" i="7"/>
  <c r="BD494" i="7"/>
  <c r="BE494" i="7"/>
  <c r="BF494" i="7"/>
  <c r="BG494" i="7"/>
  <c r="BH494" i="7"/>
  <c r="BI494" i="7"/>
  <c r="BJ494" i="7"/>
  <c r="BK494" i="7"/>
  <c r="BL494" i="7"/>
  <c r="BM494" i="7"/>
  <c r="BN494" i="7"/>
  <c r="BO494" i="7"/>
  <c r="BP494" i="7"/>
  <c r="BQ494" i="7"/>
  <c r="BR494" i="7"/>
  <c r="BS494" i="7"/>
  <c r="BT494" i="7"/>
  <c r="BU494" i="7"/>
  <c r="BV494" i="7"/>
  <c r="BW494" i="7"/>
  <c r="BX494" i="7"/>
  <c r="BY494" i="7"/>
  <c r="BZ494" i="7"/>
  <c r="CA494" i="7"/>
  <c r="CB494" i="7"/>
  <c r="CC494" i="7"/>
  <c r="CD494" i="7"/>
  <c r="CE494" i="7"/>
  <c r="CF494" i="7"/>
  <c r="CG494" i="7"/>
  <c r="CH494" i="7"/>
  <c r="CI494" i="7"/>
  <c r="CJ494" i="7"/>
  <c r="CK494" i="7"/>
  <c r="CL494" i="7"/>
  <c r="CM494" i="7"/>
  <c r="CN494" i="7"/>
  <c r="CO494" i="7"/>
  <c r="CP494" i="7"/>
  <c r="CQ494" i="7"/>
  <c r="CR494" i="7"/>
  <c r="CS494" i="7"/>
  <c r="CT494" i="7"/>
  <c r="CU494" i="7"/>
  <c r="CV494" i="7"/>
  <c r="AZ495" i="7"/>
  <c r="BA495" i="7"/>
  <c r="BB495" i="7"/>
  <c r="BC495" i="7"/>
  <c r="BD495" i="7"/>
  <c r="BE495" i="7"/>
  <c r="BF495" i="7"/>
  <c r="BG495" i="7"/>
  <c r="BH495" i="7"/>
  <c r="BI495" i="7"/>
  <c r="BJ495" i="7"/>
  <c r="BK495" i="7"/>
  <c r="BL495" i="7"/>
  <c r="BM495" i="7"/>
  <c r="BN495" i="7"/>
  <c r="BO495" i="7"/>
  <c r="BP495" i="7"/>
  <c r="BQ495" i="7"/>
  <c r="BR495" i="7"/>
  <c r="BS495" i="7"/>
  <c r="BT495" i="7"/>
  <c r="BU495" i="7"/>
  <c r="BV495" i="7"/>
  <c r="BW495" i="7"/>
  <c r="BX495" i="7"/>
  <c r="BY495" i="7"/>
  <c r="BZ495" i="7"/>
  <c r="CA495" i="7"/>
  <c r="CB495" i="7"/>
  <c r="CC495" i="7"/>
  <c r="CD495" i="7"/>
  <c r="CE495" i="7"/>
  <c r="CF495" i="7"/>
  <c r="CG495" i="7"/>
  <c r="CH495" i="7"/>
  <c r="CI495" i="7"/>
  <c r="CJ495" i="7"/>
  <c r="CK495" i="7"/>
  <c r="CL495" i="7"/>
  <c r="CM495" i="7"/>
  <c r="CN495" i="7"/>
  <c r="CO495" i="7"/>
  <c r="CP495" i="7"/>
  <c r="CQ495" i="7"/>
  <c r="CR495" i="7"/>
  <c r="CS495" i="7"/>
  <c r="CT495" i="7"/>
  <c r="CU495" i="7"/>
  <c r="CV495" i="7"/>
  <c r="AZ496" i="7"/>
  <c r="BA496" i="7"/>
  <c r="BB496" i="7"/>
  <c r="BC496" i="7"/>
  <c r="BD496" i="7"/>
  <c r="BE496" i="7"/>
  <c r="BF496" i="7"/>
  <c r="BG496" i="7"/>
  <c r="BH496" i="7"/>
  <c r="BI496" i="7"/>
  <c r="BJ496" i="7"/>
  <c r="BK496" i="7"/>
  <c r="BL496" i="7"/>
  <c r="BM496" i="7"/>
  <c r="BN496" i="7"/>
  <c r="BO496" i="7"/>
  <c r="BP496" i="7"/>
  <c r="BQ496" i="7"/>
  <c r="BR496" i="7"/>
  <c r="BS496" i="7"/>
  <c r="BT496" i="7"/>
  <c r="BU496" i="7"/>
  <c r="BV496" i="7"/>
  <c r="BW496" i="7"/>
  <c r="BX496" i="7"/>
  <c r="BY496" i="7"/>
  <c r="BZ496" i="7"/>
  <c r="CA496" i="7"/>
  <c r="CB496" i="7"/>
  <c r="CC496" i="7"/>
  <c r="CD496" i="7"/>
  <c r="CE496" i="7"/>
  <c r="CF496" i="7"/>
  <c r="CG496" i="7"/>
  <c r="CH496" i="7"/>
  <c r="CI496" i="7"/>
  <c r="CJ496" i="7"/>
  <c r="CK496" i="7"/>
  <c r="CL496" i="7"/>
  <c r="CM496" i="7"/>
  <c r="CN496" i="7"/>
  <c r="CO496" i="7"/>
  <c r="CP496" i="7"/>
  <c r="CQ496" i="7"/>
  <c r="CR496" i="7"/>
  <c r="CS496" i="7"/>
  <c r="CT496" i="7"/>
  <c r="CU496" i="7"/>
  <c r="CV496" i="7"/>
  <c r="AZ497" i="7"/>
  <c r="BA497" i="7"/>
  <c r="BB497" i="7"/>
  <c r="BC497" i="7"/>
  <c r="BD497" i="7"/>
  <c r="BE497" i="7"/>
  <c r="BF497" i="7"/>
  <c r="BG497" i="7"/>
  <c r="BH497" i="7"/>
  <c r="BI497" i="7"/>
  <c r="BJ497" i="7"/>
  <c r="BK497" i="7"/>
  <c r="BL497" i="7"/>
  <c r="BM497" i="7"/>
  <c r="BN497" i="7"/>
  <c r="BO497" i="7"/>
  <c r="BP497" i="7"/>
  <c r="BQ497" i="7"/>
  <c r="BR497" i="7"/>
  <c r="BS497" i="7"/>
  <c r="BT497" i="7"/>
  <c r="BU497" i="7"/>
  <c r="BV497" i="7"/>
  <c r="BW497" i="7"/>
  <c r="BX497" i="7"/>
  <c r="BY497" i="7"/>
  <c r="BZ497" i="7"/>
  <c r="CA497" i="7"/>
  <c r="CB497" i="7"/>
  <c r="CC497" i="7"/>
  <c r="CD497" i="7"/>
  <c r="CE497" i="7"/>
  <c r="CF497" i="7"/>
  <c r="CG497" i="7"/>
  <c r="CH497" i="7"/>
  <c r="CI497" i="7"/>
  <c r="CJ497" i="7"/>
  <c r="CK497" i="7"/>
  <c r="CL497" i="7"/>
  <c r="CM497" i="7"/>
  <c r="CN497" i="7"/>
  <c r="CO497" i="7"/>
  <c r="CP497" i="7"/>
  <c r="CQ497" i="7"/>
  <c r="CR497" i="7"/>
  <c r="CS497" i="7"/>
  <c r="CT497" i="7"/>
  <c r="CU497" i="7"/>
  <c r="CV497" i="7"/>
  <c r="AZ498" i="7"/>
  <c r="BA498" i="7"/>
  <c r="BB498" i="7"/>
  <c r="BC498" i="7"/>
  <c r="BD498" i="7"/>
  <c r="BE498" i="7"/>
  <c r="BF498" i="7"/>
  <c r="BG498" i="7"/>
  <c r="BH498" i="7"/>
  <c r="BI498" i="7"/>
  <c r="BJ498" i="7"/>
  <c r="BK498" i="7"/>
  <c r="BL498" i="7"/>
  <c r="BM498" i="7"/>
  <c r="BN498" i="7"/>
  <c r="BO498" i="7"/>
  <c r="BP498" i="7"/>
  <c r="BQ498" i="7"/>
  <c r="BR498" i="7"/>
  <c r="BS498" i="7"/>
  <c r="BT498" i="7"/>
  <c r="BU498" i="7"/>
  <c r="BV498" i="7"/>
  <c r="BW498" i="7"/>
  <c r="BX498" i="7"/>
  <c r="BY498" i="7"/>
  <c r="BZ498" i="7"/>
  <c r="CA498" i="7"/>
  <c r="CB498" i="7"/>
  <c r="CC498" i="7"/>
  <c r="CD498" i="7"/>
  <c r="CE498" i="7"/>
  <c r="CF498" i="7"/>
  <c r="CG498" i="7"/>
  <c r="CH498" i="7"/>
  <c r="CI498" i="7"/>
  <c r="CJ498" i="7"/>
  <c r="CK498" i="7"/>
  <c r="CL498" i="7"/>
  <c r="CM498" i="7"/>
  <c r="CN498" i="7"/>
  <c r="CO498" i="7"/>
  <c r="CP498" i="7"/>
  <c r="CQ498" i="7"/>
  <c r="CR498" i="7"/>
  <c r="CS498" i="7"/>
  <c r="CT498" i="7"/>
  <c r="CU498" i="7"/>
  <c r="CV498" i="7"/>
  <c r="AZ499" i="7"/>
  <c r="BA499" i="7"/>
  <c r="BB499" i="7"/>
  <c r="BC499" i="7"/>
  <c r="BD499" i="7"/>
  <c r="BE499" i="7"/>
  <c r="BF499" i="7"/>
  <c r="BG499" i="7"/>
  <c r="BH499" i="7"/>
  <c r="BI499" i="7"/>
  <c r="BJ499" i="7"/>
  <c r="BK499" i="7"/>
  <c r="BL499" i="7"/>
  <c r="BM499" i="7"/>
  <c r="BN499" i="7"/>
  <c r="BO499" i="7"/>
  <c r="BP499" i="7"/>
  <c r="BQ499" i="7"/>
  <c r="BR499" i="7"/>
  <c r="BS499" i="7"/>
  <c r="BT499" i="7"/>
  <c r="BU499" i="7"/>
  <c r="BV499" i="7"/>
  <c r="BW499" i="7"/>
  <c r="BX499" i="7"/>
  <c r="BY499" i="7"/>
  <c r="BZ499" i="7"/>
  <c r="CA499" i="7"/>
  <c r="CB499" i="7"/>
  <c r="CC499" i="7"/>
  <c r="CD499" i="7"/>
  <c r="CE499" i="7"/>
  <c r="CF499" i="7"/>
  <c r="CG499" i="7"/>
  <c r="CH499" i="7"/>
  <c r="CI499" i="7"/>
  <c r="CJ499" i="7"/>
  <c r="CK499" i="7"/>
  <c r="CL499" i="7"/>
  <c r="CM499" i="7"/>
  <c r="CN499" i="7"/>
  <c r="CO499" i="7"/>
  <c r="CP499" i="7"/>
  <c r="CQ499" i="7"/>
  <c r="CR499" i="7"/>
  <c r="CS499" i="7"/>
  <c r="CT499" i="7"/>
  <c r="CU499" i="7"/>
  <c r="CV499" i="7"/>
  <c r="AZ500" i="7"/>
  <c r="BA500" i="7"/>
  <c r="BB500" i="7"/>
  <c r="BC500" i="7"/>
  <c r="BD500" i="7"/>
  <c r="BE500" i="7"/>
  <c r="BF500" i="7"/>
  <c r="BG500" i="7"/>
  <c r="BH500" i="7"/>
  <c r="BI500" i="7"/>
  <c r="BJ500" i="7"/>
  <c r="BK500" i="7"/>
  <c r="BL500" i="7"/>
  <c r="BM500" i="7"/>
  <c r="BN500" i="7"/>
  <c r="BO500" i="7"/>
  <c r="BP500" i="7"/>
  <c r="BQ500" i="7"/>
  <c r="BR500" i="7"/>
  <c r="BS500" i="7"/>
  <c r="BT500" i="7"/>
  <c r="BU500" i="7"/>
  <c r="BV500" i="7"/>
  <c r="BW500" i="7"/>
  <c r="BX500" i="7"/>
  <c r="BY500" i="7"/>
  <c r="BZ500" i="7"/>
  <c r="CA500" i="7"/>
  <c r="CB500" i="7"/>
  <c r="CC500" i="7"/>
  <c r="CD500" i="7"/>
  <c r="CE500" i="7"/>
  <c r="CF500" i="7"/>
  <c r="CG500" i="7"/>
  <c r="CH500" i="7"/>
  <c r="CI500" i="7"/>
  <c r="CJ500" i="7"/>
  <c r="CK500" i="7"/>
  <c r="CL500" i="7"/>
  <c r="CM500" i="7"/>
  <c r="CN500" i="7"/>
  <c r="CO500" i="7"/>
  <c r="CP500" i="7"/>
  <c r="CQ500" i="7"/>
  <c r="CR500" i="7"/>
  <c r="CS500" i="7"/>
  <c r="CT500" i="7"/>
  <c r="CU500" i="7"/>
  <c r="CV500" i="7"/>
  <c r="AZ501" i="7"/>
  <c r="BA501" i="7"/>
  <c r="BB501" i="7"/>
  <c r="BC501" i="7"/>
  <c r="BD501" i="7"/>
  <c r="BE501" i="7"/>
  <c r="BF501" i="7"/>
  <c r="BG501" i="7"/>
  <c r="BH501" i="7"/>
  <c r="BI501" i="7"/>
  <c r="BJ501" i="7"/>
  <c r="BK501" i="7"/>
  <c r="BL501" i="7"/>
  <c r="BM501" i="7"/>
  <c r="BN501" i="7"/>
  <c r="BO501" i="7"/>
  <c r="BP501" i="7"/>
  <c r="BQ501" i="7"/>
  <c r="BR501" i="7"/>
  <c r="BS501" i="7"/>
  <c r="BT501" i="7"/>
  <c r="BU501" i="7"/>
  <c r="BV501" i="7"/>
  <c r="BW501" i="7"/>
  <c r="BX501" i="7"/>
  <c r="BY501" i="7"/>
  <c r="BZ501" i="7"/>
  <c r="CA501" i="7"/>
  <c r="CB501" i="7"/>
  <c r="CC501" i="7"/>
  <c r="CD501" i="7"/>
  <c r="CE501" i="7"/>
  <c r="CF501" i="7"/>
  <c r="CG501" i="7"/>
  <c r="CH501" i="7"/>
  <c r="CI501" i="7"/>
  <c r="CJ501" i="7"/>
  <c r="CK501" i="7"/>
  <c r="CL501" i="7"/>
  <c r="CM501" i="7"/>
  <c r="CN501" i="7"/>
  <c r="CO501" i="7"/>
  <c r="CP501" i="7"/>
  <c r="CQ501" i="7"/>
  <c r="CR501" i="7"/>
  <c r="CS501" i="7"/>
  <c r="CT501" i="7"/>
  <c r="CU501" i="7"/>
  <c r="CV501" i="7"/>
  <c r="AZ502" i="7"/>
  <c r="BA502" i="7"/>
  <c r="BB502" i="7"/>
  <c r="BC502" i="7"/>
  <c r="BD502" i="7"/>
  <c r="BE502" i="7"/>
  <c r="BF502" i="7"/>
  <c r="BG502" i="7"/>
  <c r="BH502" i="7"/>
  <c r="BI502" i="7"/>
  <c r="BJ502" i="7"/>
  <c r="BK502" i="7"/>
  <c r="BL502" i="7"/>
  <c r="BM502" i="7"/>
  <c r="BN502" i="7"/>
  <c r="BO502" i="7"/>
  <c r="BP502" i="7"/>
  <c r="BQ502" i="7"/>
  <c r="BR502" i="7"/>
  <c r="BS502" i="7"/>
  <c r="BT502" i="7"/>
  <c r="BU502" i="7"/>
  <c r="BV502" i="7"/>
  <c r="BW502" i="7"/>
  <c r="BX502" i="7"/>
  <c r="BY502" i="7"/>
  <c r="BZ502" i="7"/>
  <c r="CA502" i="7"/>
  <c r="CB502" i="7"/>
  <c r="CC502" i="7"/>
  <c r="CD502" i="7"/>
  <c r="CE502" i="7"/>
  <c r="CF502" i="7"/>
  <c r="CG502" i="7"/>
  <c r="CH502" i="7"/>
  <c r="CI502" i="7"/>
  <c r="CJ502" i="7"/>
  <c r="CK502" i="7"/>
  <c r="CL502" i="7"/>
  <c r="CM502" i="7"/>
  <c r="CN502" i="7"/>
  <c r="CO502" i="7"/>
  <c r="CP502" i="7"/>
  <c r="CQ502" i="7"/>
  <c r="CR502" i="7"/>
  <c r="CS502" i="7"/>
  <c r="CT502" i="7"/>
  <c r="CU502" i="7"/>
  <c r="CV502" i="7"/>
  <c r="AZ503" i="7"/>
  <c r="BA503" i="7"/>
  <c r="BB503" i="7"/>
  <c r="BC503" i="7"/>
  <c r="BD503" i="7"/>
  <c r="BE503" i="7"/>
  <c r="BF503" i="7"/>
  <c r="BG503" i="7"/>
  <c r="BH503" i="7"/>
  <c r="BI503" i="7"/>
  <c r="BJ503" i="7"/>
  <c r="BK503" i="7"/>
  <c r="BL503" i="7"/>
  <c r="BM503" i="7"/>
  <c r="BN503" i="7"/>
  <c r="BO503" i="7"/>
  <c r="BP503" i="7"/>
  <c r="BQ503" i="7"/>
  <c r="BR503" i="7"/>
  <c r="BS503" i="7"/>
  <c r="BT503" i="7"/>
  <c r="BU503" i="7"/>
  <c r="BV503" i="7"/>
  <c r="BW503" i="7"/>
  <c r="BX503" i="7"/>
  <c r="BY503" i="7"/>
  <c r="BZ503" i="7"/>
  <c r="CA503" i="7"/>
  <c r="CB503" i="7"/>
  <c r="CC503" i="7"/>
  <c r="CD503" i="7"/>
  <c r="CE503" i="7"/>
  <c r="CF503" i="7"/>
  <c r="CG503" i="7"/>
  <c r="CH503" i="7"/>
  <c r="CI503" i="7"/>
  <c r="CJ503" i="7"/>
  <c r="CK503" i="7"/>
  <c r="CL503" i="7"/>
  <c r="CM503" i="7"/>
  <c r="CN503" i="7"/>
  <c r="CO503" i="7"/>
  <c r="CP503" i="7"/>
  <c r="CQ503" i="7"/>
  <c r="CR503" i="7"/>
  <c r="CS503" i="7"/>
  <c r="CT503" i="7"/>
  <c r="CU503" i="7"/>
  <c r="CV503" i="7"/>
  <c r="AZ504" i="7"/>
  <c r="BA504" i="7"/>
  <c r="BB504" i="7"/>
  <c r="BC504" i="7"/>
  <c r="BD504" i="7"/>
  <c r="BE504" i="7"/>
  <c r="BF504" i="7"/>
  <c r="BG504" i="7"/>
  <c r="BH504" i="7"/>
  <c r="BI504" i="7"/>
  <c r="BJ504" i="7"/>
  <c r="BK504" i="7"/>
  <c r="BL504" i="7"/>
  <c r="BM504" i="7"/>
  <c r="BN504" i="7"/>
  <c r="BO504" i="7"/>
  <c r="BP504" i="7"/>
  <c r="BQ504" i="7"/>
  <c r="BR504" i="7"/>
  <c r="BS504" i="7"/>
  <c r="BT504" i="7"/>
  <c r="BU504" i="7"/>
  <c r="BV504" i="7"/>
  <c r="BW504" i="7"/>
  <c r="BX504" i="7"/>
  <c r="BY504" i="7"/>
  <c r="BZ504" i="7"/>
  <c r="CA504" i="7"/>
  <c r="CB504" i="7"/>
  <c r="CC504" i="7"/>
  <c r="CD504" i="7"/>
  <c r="CE504" i="7"/>
  <c r="CF504" i="7"/>
  <c r="CG504" i="7"/>
  <c r="CH504" i="7"/>
  <c r="CI504" i="7"/>
  <c r="CJ504" i="7"/>
  <c r="CK504" i="7"/>
  <c r="CL504" i="7"/>
  <c r="CM504" i="7"/>
  <c r="CN504" i="7"/>
  <c r="CO504" i="7"/>
  <c r="CP504" i="7"/>
  <c r="CQ504" i="7"/>
  <c r="CR504" i="7"/>
  <c r="CS504" i="7"/>
  <c r="CT504" i="7"/>
  <c r="CU504" i="7"/>
  <c r="CV504" i="7"/>
  <c r="AZ505" i="7"/>
  <c r="BA505" i="7"/>
  <c r="BB505" i="7"/>
  <c r="BC505" i="7"/>
  <c r="BD505" i="7"/>
  <c r="BE505" i="7"/>
  <c r="BF505" i="7"/>
  <c r="BG505" i="7"/>
  <c r="BH505" i="7"/>
  <c r="BI505" i="7"/>
  <c r="BJ505" i="7"/>
  <c r="BK505" i="7"/>
  <c r="BL505" i="7"/>
  <c r="BM505" i="7"/>
  <c r="BN505" i="7"/>
  <c r="BO505" i="7"/>
  <c r="BP505" i="7"/>
  <c r="BQ505" i="7"/>
  <c r="BR505" i="7"/>
  <c r="BS505" i="7"/>
  <c r="BT505" i="7"/>
  <c r="BU505" i="7"/>
  <c r="BV505" i="7"/>
  <c r="BW505" i="7"/>
  <c r="BX505" i="7"/>
  <c r="BY505" i="7"/>
  <c r="BZ505" i="7"/>
  <c r="CA505" i="7"/>
  <c r="CB505" i="7"/>
  <c r="CC505" i="7"/>
  <c r="CD505" i="7"/>
  <c r="CE505" i="7"/>
  <c r="CF505" i="7"/>
  <c r="CG505" i="7"/>
  <c r="CH505" i="7"/>
  <c r="CI505" i="7"/>
  <c r="CJ505" i="7"/>
  <c r="CK505" i="7"/>
  <c r="CL505" i="7"/>
  <c r="CM505" i="7"/>
  <c r="CN505" i="7"/>
  <c r="CO505" i="7"/>
  <c r="CP505" i="7"/>
  <c r="CQ505" i="7"/>
  <c r="CR505" i="7"/>
  <c r="CS505" i="7"/>
  <c r="CT505" i="7"/>
  <c r="CU505" i="7"/>
  <c r="CV505" i="7"/>
  <c r="AZ506" i="7"/>
  <c r="BA506" i="7"/>
  <c r="BB506" i="7"/>
  <c r="BC506" i="7"/>
  <c r="BD506" i="7"/>
  <c r="BE506" i="7"/>
  <c r="BF506" i="7"/>
  <c r="BG506" i="7"/>
  <c r="BH506" i="7"/>
  <c r="BI506" i="7"/>
  <c r="BJ506" i="7"/>
  <c r="BK506" i="7"/>
  <c r="BL506" i="7"/>
  <c r="BM506" i="7"/>
  <c r="BN506" i="7"/>
  <c r="BO506" i="7"/>
  <c r="BP506" i="7"/>
  <c r="BQ506" i="7"/>
  <c r="BR506" i="7"/>
  <c r="BS506" i="7"/>
  <c r="BT506" i="7"/>
  <c r="BU506" i="7"/>
  <c r="BV506" i="7"/>
  <c r="BW506" i="7"/>
  <c r="BX506" i="7"/>
  <c r="BY506" i="7"/>
  <c r="BZ506" i="7"/>
  <c r="CA506" i="7"/>
  <c r="CB506" i="7"/>
  <c r="CC506" i="7"/>
  <c r="CD506" i="7"/>
  <c r="CE506" i="7"/>
  <c r="CF506" i="7"/>
  <c r="CG506" i="7"/>
  <c r="CH506" i="7"/>
  <c r="CI506" i="7"/>
  <c r="CJ506" i="7"/>
  <c r="CK506" i="7"/>
  <c r="CL506" i="7"/>
  <c r="CM506" i="7"/>
  <c r="CN506" i="7"/>
  <c r="CO506" i="7"/>
  <c r="CP506" i="7"/>
  <c r="CQ506" i="7"/>
  <c r="CR506" i="7"/>
  <c r="CS506" i="7"/>
  <c r="CT506" i="7"/>
  <c r="CU506" i="7"/>
  <c r="CV506" i="7"/>
  <c r="AZ507" i="7"/>
  <c r="BA507" i="7"/>
  <c r="BB507" i="7"/>
  <c r="BC507" i="7"/>
  <c r="BD507" i="7"/>
  <c r="BE507" i="7"/>
  <c r="BF507" i="7"/>
  <c r="BG507" i="7"/>
  <c r="BH507" i="7"/>
  <c r="BI507" i="7"/>
  <c r="BJ507" i="7"/>
  <c r="BK507" i="7"/>
  <c r="BL507" i="7"/>
  <c r="BM507" i="7"/>
  <c r="BN507" i="7"/>
  <c r="BO507" i="7"/>
  <c r="BP507" i="7"/>
  <c r="BQ507" i="7"/>
  <c r="BR507" i="7"/>
  <c r="BS507" i="7"/>
  <c r="BT507" i="7"/>
  <c r="BU507" i="7"/>
  <c r="BV507" i="7"/>
  <c r="BW507" i="7"/>
  <c r="BX507" i="7"/>
  <c r="BY507" i="7"/>
  <c r="BZ507" i="7"/>
  <c r="CA507" i="7"/>
  <c r="CB507" i="7"/>
  <c r="CC507" i="7"/>
  <c r="CD507" i="7"/>
  <c r="CE507" i="7"/>
  <c r="CF507" i="7"/>
  <c r="CG507" i="7"/>
  <c r="CH507" i="7"/>
  <c r="CI507" i="7"/>
  <c r="CJ507" i="7"/>
  <c r="CK507" i="7"/>
  <c r="CL507" i="7"/>
  <c r="CM507" i="7"/>
  <c r="CN507" i="7"/>
  <c r="CO507" i="7"/>
  <c r="CP507" i="7"/>
  <c r="CQ507" i="7"/>
  <c r="CR507" i="7"/>
  <c r="CS507" i="7"/>
  <c r="CT507" i="7"/>
  <c r="CU507" i="7"/>
  <c r="CV507" i="7"/>
  <c r="AZ508" i="7"/>
  <c r="BA508" i="7"/>
  <c r="BB508" i="7"/>
  <c r="BC508" i="7"/>
  <c r="BD508" i="7"/>
  <c r="BE508" i="7"/>
  <c r="BF508" i="7"/>
  <c r="BG508" i="7"/>
  <c r="BH508" i="7"/>
  <c r="BI508" i="7"/>
  <c r="BJ508" i="7"/>
  <c r="BK508" i="7"/>
  <c r="BL508" i="7"/>
  <c r="BM508" i="7"/>
  <c r="BN508" i="7"/>
  <c r="BO508" i="7"/>
  <c r="BP508" i="7"/>
  <c r="BQ508" i="7"/>
  <c r="BR508" i="7"/>
  <c r="BS508" i="7"/>
  <c r="BT508" i="7"/>
  <c r="BU508" i="7"/>
  <c r="BV508" i="7"/>
  <c r="BW508" i="7"/>
  <c r="BX508" i="7"/>
  <c r="BY508" i="7"/>
  <c r="BZ508" i="7"/>
  <c r="CA508" i="7"/>
  <c r="CB508" i="7"/>
  <c r="CC508" i="7"/>
  <c r="CD508" i="7"/>
  <c r="CE508" i="7"/>
  <c r="CF508" i="7"/>
  <c r="CG508" i="7"/>
  <c r="CH508" i="7"/>
  <c r="CI508" i="7"/>
  <c r="CJ508" i="7"/>
  <c r="CK508" i="7"/>
  <c r="CL508" i="7"/>
  <c r="CM508" i="7"/>
  <c r="CN508" i="7"/>
  <c r="CO508" i="7"/>
  <c r="CP508" i="7"/>
  <c r="CQ508" i="7"/>
  <c r="CR508" i="7"/>
  <c r="CS508" i="7"/>
  <c r="CT508" i="7"/>
  <c r="CU508" i="7"/>
  <c r="CV508" i="7"/>
  <c r="AZ509" i="7"/>
  <c r="BA509" i="7"/>
  <c r="BB509" i="7"/>
  <c r="BC509" i="7"/>
  <c r="BD509" i="7"/>
  <c r="BE509" i="7"/>
  <c r="BF509" i="7"/>
  <c r="BG509" i="7"/>
  <c r="BH509" i="7"/>
  <c r="BI509" i="7"/>
  <c r="BJ509" i="7"/>
  <c r="BK509" i="7"/>
  <c r="BL509" i="7"/>
  <c r="BM509" i="7"/>
  <c r="BN509" i="7"/>
  <c r="BO509" i="7"/>
  <c r="BP509" i="7"/>
  <c r="BQ509" i="7"/>
  <c r="BR509" i="7"/>
  <c r="BS509" i="7"/>
  <c r="BT509" i="7"/>
  <c r="BU509" i="7"/>
  <c r="BV509" i="7"/>
  <c r="BW509" i="7"/>
  <c r="BX509" i="7"/>
  <c r="BY509" i="7"/>
  <c r="BZ509" i="7"/>
  <c r="CA509" i="7"/>
  <c r="CB509" i="7"/>
  <c r="CC509" i="7"/>
  <c r="CD509" i="7"/>
  <c r="CE509" i="7"/>
  <c r="CF509" i="7"/>
  <c r="CG509" i="7"/>
  <c r="CH509" i="7"/>
  <c r="CI509" i="7"/>
  <c r="CJ509" i="7"/>
  <c r="CK509" i="7"/>
  <c r="CL509" i="7"/>
  <c r="CM509" i="7"/>
  <c r="CN509" i="7"/>
  <c r="CO509" i="7"/>
  <c r="CP509" i="7"/>
  <c r="CQ509" i="7"/>
  <c r="CR509" i="7"/>
  <c r="CS509" i="7"/>
  <c r="CT509" i="7"/>
  <c r="CU509" i="7"/>
  <c r="CV509" i="7"/>
  <c r="AZ510" i="7"/>
  <c r="BA510" i="7"/>
  <c r="BB510" i="7"/>
  <c r="BC510" i="7"/>
  <c r="BD510" i="7"/>
  <c r="BE510" i="7"/>
  <c r="BF510" i="7"/>
  <c r="BG510" i="7"/>
  <c r="BH510" i="7"/>
  <c r="BI510" i="7"/>
  <c r="BJ510" i="7"/>
  <c r="BK510" i="7"/>
  <c r="BL510" i="7"/>
  <c r="BM510" i="7"/>
  <c r="BN510" i="7"/>
  <c r="BO510" i="7"/>
  <c r="BP510" i="7"/>
  <c r="BQ510" i="7"/>
  <c r="BR510" i="7"/>
  <c r="BS510" i="7"/>
  <c r="BT510" i="7"/>
  <c r="BU510" i="7"/>
  <c r="BV510" i="7"/>
  <c r="BW510" i="7"/>
  <c r="BX510" i="7"/>
  <c r="BY510" i="7"/>
  <c r="BZ510" i="7"/>
  <c r="CA510" i="7"/>
  <c r="CB510" i="7"/>
  <c r="CC510" i="7"/>
  <c r="CD510" i="7"/>
  <c r="CE510" i="7"/>
  <c r="CF510" i="7"/>
  <c r="CG510" i="7"/>
  <c r="CH510" i="7"/>
  <c r="CI510" i="7"/>
  <c r="CJ510" i="7"/>
  <c r="CK510" i="7"/>
  <c r="CL510" i="7"/>
  <c r="CM510" i="7"/>
  <c r="CN510" i="7"/>
  <c r="CO510" i="7"/>
  <c r="CP510" i="7"/>
  <c r="CQ510" i="7"/>
  <c r="CR510" i="7"/>
  <c r="CS510" i="7"/>
  <c r="CT510" i="7"/>
  <c r="CU510" i="7"/>
  <c r="CV510" i="7"/>
  <c r="AZ511" i="7"/>
  <c r="BA511" i="7"/>
  <c r="BB511" i="7"/>
  <c r="BC511" i="7"/>
  <c r="BD511" i="7"/>
  <c r="BE511" i="7"/>
  <c r="BF511" i="7"/>
  <c r="BG511" i="7"/>
  <c r="BH511" i="7"/>
  <c r="BI511" i="7"/>
  <c r="BJ511" i="7"/>
  <c r="BK511" i="7"/>
  <c r="BL511" i="7"/>
  <c r="BM511" i="7"/>
  <c r="BN511" i="7"/>
  <c r="BO511" i="7"/>
  <c r="BP511" i="7"/>
  <c r="BQ511" i="7"/>
  <c r="BR511" i="7"/>
  <c r="BS511" i="7"/>
  <c r="BT511" i="7"/>
  <c r="BU511" i="7"/>
  <c r="BV511" i="7"/>
  <c r="BW511" i="7"/>
  <c r="BX511" i="7"/>
  <c r="BY511" i="7"/>
  <c r="BZ511" i="7"/>
  <c r="CA511" i="7"/>
  <c r="CB511" i="7"/>
  <c r="CC511" i="7"/>
  <c r="CD511" i="7"/>
  <c r="CE511" i="7"/>
  <c r="CF511" i="7"/>
  <c r="CG511" i="7"/>
  <c r="CH511" i="7"/>
  <c r="CI511" i="7"/>
  <c r="CJ511" i="7"/>
  <c r="CK511" i="7"/>
  <c r="CL511" i="7"/>
  <c r="CM511" i="7"/>
  <c r="CN511" i="7"/>
  <c r="CO511" i="7"/>
  <c r="CP511" i="7"/>
  <c r="CQ511" i="7"/>
  <c r="CR511" i="7"/>
  <c r="CS511" i="7"/>
  <c r="CT511" i="7"/>
  <c r="CU511" i="7"/>
  <c r="CV511" i="7"/>
  <c r="AZ512" i="7"/>
  <c r="BA512" i="7"/>
  <c r="BB512" i="7"/>
  <c r="BC512" i="7"/>
  <c r="BD512" i="7"/>
  <c r="BE512" i="7"/>
  <c r="BF512" i="7"/>
  <c r="BG512" i="7"/>
  <c r="BH512" i="7"/>
  <c r="BI512" i="7"/>
  <c r="BJ512" i="7"/>
  <c r="BK512" i="7"/>
  <c r="BL512" i="7"/>
  <c r="BM512" i="7"/>
  <c r="BN512" i="7"/>
  <c r="BO512" i="7"/>
  <c r="BP512" i="7"/>
  <c r="BQ512" i="7"/>
  <c r="BR512" i="7"/>
  <c r="BS512" i="7"/>
  <c r="BT512" i="7"/>
  <c r="BU512" i="7"/>
  <c r="BV512" i="7"/>
  <c r="BW512" i="7"/>
  <c r="BX512" i="7"/>
  <c r="BY512" i="7"/>
  <c r="BZ512" i="7"/>
  <c r="CA512" i="7"/>
  <c r="CB512" i="7"/>
  <c r="CC512" i="7"/>
  <c r="CD512" i="7"/>
  <c r="CE512" i="7"/>
  <c r="CF512" i="7"/>
  <c r="CG512" i="7"/>
  <c r="CH512" i="7"/>
  <c r="CI512" i="7"/>
  <c r="CJ512" i="7"/>
  <c r="CK512" i="7"/>
  <c r="CL512" i="7"/>
  <c r="CM512" i="7"/>
  <c r="CN512" i="7"/>
  <c r="CO512" i="7"/>
  <c r="CP512" i="7"/>
  <c r="CQ512" i="7"/>
  <c r="CR512" i="7"/>
  <c r="CS512" i="7"/>
  <c r="CT512" i="7"/>
  <c r="CU512" i="7"/>
  <c r="CV512" i="7"/>
  <c r="AZ513" i="7"/>
  <c r="BA513" i="7"/>
  <c r="BB513" i="7"/>
  <c r="BC513" i="7"/>
  <c r="BD513" i="7"/>
  <c r="BE513" i="7"/>
  <c r="BF513" i="7"/>
  <c r="BG513" i="7"/>
  <c r="BH513" i="7"/>
  <c r="BI513" i="7"/>
  <c r="BJ513" i="7"/>
  <c r="BK513" i="7"/>
  <c r="BL513" i="7"/>
  <c r="BM513" i="7"/>
  <c r="BN513" i="7"/>
  <c r="BO513" i="7"/>
  <c r="BP513" i="7"/>
  <c r="BQ513" i="7"/>
  <c r="BR513" i="7"/>
  <c r="BS513" i="7"/>
  <c r="BT513" i="7"/>
  <c r="BU513" i="7"/>
  <c r="BV513" i="7"/>
  <c r="BW513" i="7"/>
  <c r="BX513" i="7"/>
  <c r="BY513" i="7"/>
  <c r="BZ513" i="7"/>
  <c r="CA513" i="7"/>
  <c r="CB513" i="7"/>
  <c r="CC513" i="7"/>
  <c r="CD513" i="7"/>
  <c r="CE513" i="7"/>
  <c r="CF513" i="7"/>
  <c r="CG513" i="7"/>
  <c r="CH513" i="7"/>
  <c r="CI513" i="7"/>
  <c r="CJ513" i="7"/>
  <c r="CK513" i="7"/>
  <c r="CL513" i="7"/>
  <c r="CM513" i="7"/>
  <c r="CN513" i="7"/>
  <c r="CO513" i="7"/>
  <c r="CP513" i="7"/>
  <c r="CQ513" i="7"/>
  <c r="CR513" i="7"/>
  <c r="CS513" i="7"/>
  <c r="CT513" i="7"/>
  <c r="CU513" i="7"/>
  <c r="CV513" i="7"/>
  <c r="AZ514" i="7"/>
  <c r="BA514" i="7"/>
  <c r="BB514" i="7"/>
  <c r="BC514" i="7"/>
  <c r="BD514" i="7"/>
  <c r="BE514" i="7"/>
  <c r="BF514" i="7"/>
  <c r="BG514" i="7"/>
  <c r="BH514" i="7"/>
  <c r="BI514" i="7"/>
  <c r="BJ514" i="7"/>
  <c r="BK514" i="7"/>
  <c r="BL514" i="7"/>
  <c r="BM514" i="7"/>
  <c r="BN514" i="7"/>
  <c r="BO514" i="7"/>
  <c r="BP514" i="7"/>
  <c r="BQ514" i="7"/>
  <c r="BR514" i="7"/>
  <c r="BS514" i="7"/>
  <c r="BT514" i="7"/>
  <c r="BU514" i="7"/>
  <c r="BV514" i="7"/>
  <c r="BW514" i="7"/>
  <c r="BX514" i="7"/>
  <c r="BY514" i="7"/>
  <c r="BZ514" i="7"/>
  <c r="CA514" i="7"/>
  <c r="CB514" i="7"/>
  <c r="CC514" i="7"/>
  <c r="CD514" i="7"/>
  <c r="CE514" i="7"/>
  <c r="CF514" i="7"/>
  <c r="CG514" i="7"/>
  <c r="CH514" i="7"/>
  <c r="CI514" i="7"/>
  <c r="CJ514" i="7"/>
  <c r="CK514" i="7"/>
  <c r="CL514" i="7"/>
  <c r="CM514" i="7"/>
  <c r="CN514" i="7"/>
  <c r="CO514" i="7"/>
  <c r="CP514" i="7"/>
  <c r="CQ514" i="7"/>
  <c r="CR514" i="7"/>
  <c r="CS514" i="7"/>
  <c r="CT514" i="7"/>
  <c r="CU514" i="7"/>
  <c r="CV514" i="7"/>
  <c r="AZ515" i="7"/>
  <c r="BA515" i="7"/>
  <c r="BB515" i="7"/>
  <c r="BC515" i="7"/>
  <c r="BD515" i="7"/>
  <c r="BE515" i="7"/>
  <c r="BF515" i="7"/>
  <c r="BG515" i="7"/>
  <c r="BH515" i="7"/>
  <c r="BI515" i="7"/>
  <c r="BJ515" i="7"/>
  <c r="BK515" i="7"/>
  <c r="BL515" i="7"/>
  <c r="BM515" i="7"/>
  <c r="BN515" i="7"/>
  <c r="BO515" i="7"/>
  <c r="BP515" i="7"/>
  <c r="BQ515" i="7"/>
  <c r="BR515" i="7"/>
  <c r="BS515" i="7"/>
  <c r="BT515" i="7"/>
  <c r="BU515" i="7"/>
  <c r="BV515" i="7"/>
  <c r="BW515" i="7"/>
  <c r="BX515" i="7"/>
  <c r="BY515" i="7"/>
  <c r="BZ515" i="7"/>
  <c r="CA515" i="7"/>
  <c r="CB515" i="7"/>
  <c r="CC515" i="7"/>
  <c r="CD515" i="7"/>
  <c r="CE515" i="7"/>
  <c r="CF515" i="7"/>
  <c r="CG515" i="7"/>
  <c r="CH515" i="7"/>
  <c r="CI515" i="7"/>
  <c r="CJ515" i="7"/>
  <c r="CK515" i="7"/>
  <c r="CL515" i="7"/>
  <c r="CM515" i="7"/>
  <c r="CN515" i="7"/>
  <c r="CO515" i="7"/>
  <c r="CP515" i="7"/>
  <c r="CQ515" i="7"/>
  <c r="CR515" i="7"/>
  <c r="CS515" i="7"/>
  <c r="CT515" i="7"/>
  <c r="CU515" i="7"/>
  <c r="CV515" i="7"/>
  <c r="AZ516" i="7"/>
  <c r="BA516" i="7"/>
  <c r="BB516" i="7"/>
  <c r="BC516" i="7"/>
  <c r="BD516" i="7"/>
  <c r="BE516" i="7"/>
  <c r="BF516" i="7"/>
  <c r="BG516" i="7"/>
  <c r="BH516" i="7"/>
  <c r="BI516" i="7"/>
  <c r="BJ516" i="7"/>
  <c r="BK516" i="7"/>
  <c r="BL516" i="7"/>
  <c r="BM516" i="7"/>
  <c r="BN516" i="7"/>
  <c r="BO516" i="7"/>
  <c r="BP516" i="7"/>
  <c r="BQ516" i="7"/>
  <c r="BR516" i="7"/>
  <c r="BS516" i="7"/>
  <c r="BT516" i="7"/>
  <c r="BU516" i="7"/>
  <c r="BV516" i="7"/>
  <c r="BW516" i="7"/>
  <c r="BX516" i="7"/>
  <c r="BY516" i="7"/>
  <c r="BZ516" i="7"/>
  <c r="CA516" i="7"/>
  <c r="CB516" i="7"/>
  <c r="CC516" i="7"/>
  <c r="CD516" i="7"/>
  <c r="CE516" i="7"/>
  <c r="CF516" i="7"/>
  <c r="CG516" i="7"/>
  <c r="CH516" i="7"/>
  <c r="CI516" i="7"/>
  <c r="CJ516" i="7"/>
  <c r="CK516" i="7"/>
  <c r="CL516" i="7"/>
  <c r="CM516" i="7"/>
  <c r="CN516" i="7"/>
  <c r="CO516" i="7"/>
  <c r="CP516" i="7"/>
  <c r="CQ516" i="7"/>
  <c r="CR516" i="7"/>
  <c r="CS516" i="7"/>
  <c r="CT516" i="7"/>
  <c r="CU516" i="7"/>
  <c r="CV516" i="7"/>
  <c r="AZ517" i="7"/>
  <c r="BA517" i="7"/>
  <c r="BB517" i="7"/>
  <c r="BC517" i="7"/>
  <c r="BD517" i="7"/>
  <c r="BE517" i="7"/>
  <c r="BF517" i="7"/>
  <c r="BG517" i="7"/>
  <c r="BH517" i="7"/>
  <c r="BI517" i="7"/>
  <c r="BJ517" i="7"/>
  <c r="BK517" i="7"/>
  <c r="BL517" i="7"/>
  <c r="BM517" i="7"/>
  <c r="BN517" i="7"/>
  <c r="BO517" i="7"/>
  <c r="BP517" i="7"/>
  <c r="BQ517" i="7"/>
  <c r="BR517" i="7"/>
  <c r="BS517" i="7"/>
  <c r="BT517" i="7"/>
  <c r="BU517" i="7"/>
  <c r="BV517" i="7"/>
  <c r="BW517" i="7"/>
  <c r="BX517" i="7"/>
  <c r="BY517" i="7"/>
  <c r="BZ517" i="7"/>
  <c r="CA517" i="7"/>
  <c r="CB517" i="7"/>
  <c r="CC517" i="7"/>
  <c r="CD517" i="7"/>
  <c r="CE517" i="7"/>
  <c r="CF517" i="7"/>
  <c r="CG517" i="7"/>
  <c r="CH517" i="7"/>
  <c r="CI517" i="7"/>
  <c r="CJ517" i="7"/>
  <c r="CK517" i="7"/>
  <c r="CL517" i="7"/>
  <c r="CM517" i="7"/>
  <c r="CN517" i="7"/>
  <c r="CO517" i="7"/>
  <c r="CP517" i="7"/>
  <c r="CQ517" i="7"/>
  <c r="CR517" i="7"/>
  <c r="CS517" i="7"/>
  <c r="CT517" i="7"/>
  <c r="CU517" i="7"/>
  <c r="CV517" i="7"/>
  <c r="AZ518" i="7"/>
  <c r="BA518" i="7"/>
  <c r="BB518" i="7"/>
  <c r="BC518" i="7"/>
  <c r="BD518" i="7"/>
  <c r="BE518" i="7"/>
  <c r="BF518" i="7"/>
  <c r="BG518" i="7"/>
  <c r="BH518" i="7"/>
  <c r="BI518" i="7"/>
  <c r="BJ518" i="7"/>
  <c r="BK518" i="7"/>
  <c r="BL518" i="7"/>
  <c r="BM518" i="7"/>
  <c r="BN518" i="7"/>
  <c r="BO518" i="7"/>
  <c r="BP518" i="7"/>
  <c r="BQ518" i="7"/>
  <c r="BR518" i="7"/>
  <c r="BS518" i="7"/>
  <c r="BT518" i="7"/>
  <c r="BU518" i="7"/>
  <c r="BV518" i="7"/>
  <c r="BW518" i="7"/>
  <c r="BX518" i="7"/>
  <c r="BY518" i="7"/>
  <c r="BZ518" i="7"/>
  <c r="CA518" i="7"/>
  <c r="CB518" i="7"/>
  <c r="CC518" i="7"/>
  <c r="CD518" i="7"/>
  <c r="CE518" i="7"/>
  <c r="CF518" i="7"/>
  <c r="CG518" i="7"/>
  <c r="CH518" i="7"/>
  <c r="CI518" i="7"/>
  <c r="CJ518" i="7"/>
  <c r="CK518" i="7"/>
  <c r="CL518" i="7"/>
  <c r="CM518" i="7"/>
  <c r="CN518" i="7"/>
  <c r="CO518" i="7"/>
  <c r="CP518" i="7"/>
  <c r="CQ518" i="7"/>
  <c r="CR518" i="7"/>
  <c r="CS518" i="7"/>
  <c r="CT518" i="7"/>
  <c r="CU518" i="7"/>
  <c r="CV518" i="7"/>
  <c r="AZ519" i="7"/>
  <c r="BA519" i="7"/>
  <c r="BB519" i="7"/>
  <c r="BC519" i="7"/>
  <c r="BD519" i="7"/>
  <c r="BE519" i="7"/>
  <c r="BF519" i="7"/>
  <c r="BG519" i="7"/>
  <c r="BH519" i="7"/>
  <c r="BI519" i="7"/>
  <c r="BJ519" i="7"/>
  <c r="BK519" i="7"/>
  <c r="BL519" i="7"/>
  <c r="BM519" i="7"/>
  <c r="BN519" i="7"/>
  <c r="BO519" i="7"/>
  <c r="BP519" i="7"/>
  <c r="BQ519" i="7"/>
  <c r="BR519" i="7"/>
  <c r="BS519" i="7"/>
  <c r="BT519" i="7"/>
  <c r="BU519" i="7"/>
  <c r="BV519" i="7"/>
  <c r="BW519" i="7"/>
  <c r="BX519" i="7"/>
  <c r="BY519" i="7"/>
  <c r="BZ519" i="7"/>
  <c r="CA519" i="7"/>
  <c r="CB519" i="7"/>
  <c r="CC519" i="7"/>
  <c r="CD519" i="7"/>
  <c r="CE519" i="7"/>
  <c r="CF519" i="7"/>
  <c r="CG519" i="7"/>
  <c r="CH519" i="7"/>
  <c r="CI519" i="7"/>
  <c r="CJ519" i="7"/>
  <c r="CK519" i="7"/>
  <c r="CL519" i="7"/>
  <c r="CM519" i="7"/>
  <c r="CN519" i="7"/>
  <c r="CO519" i="7"/>
  <c r="CP519" i="7"/>
  <c r="CQ519" i="7"/>
  <c r="CR519" i="7"/>
  <c r="CS519" i="7"/>
  <c r="CT519" i="7"/>
  <c r="CU519" i="7"/>
  <c r="CV519" i="7"/>
  <c r="AZ520" i="7"/>
  <c r="BA520" i="7"/>
  <c r="BB520" i="7"/>
  <c r="BC520" i="7"/>
  <c r="BD520" i="7"/>
  <c r="BE520" i="7"/>
  <c r="BF520" i="7"/>
  <c r="BG520" i="7"/>
  <c r="BH520" i="7"/>
  <c r="BI520" i="7"/>
  <c r="BJ520" i="7"/>
  <c r="BK520" i="7"/>
  <c r="BL520" i="7"/>
  <c r="BM520" i="7"/>
  <c r="BN520" i="7"/>
  <c r="BO520" i="7"/>
  <c r="BP520" i="7"/>
  <c r="BQ520" i="7"/>
  <c r="BR520" i="7"/>
  <c r="BS520" i="7"/>
  <c r="BT520" i="7"/>
  <c r="BU520" i="7"/>
  <c r="BV520" i="7"/>
  <c r="BW520" i="7"/>
  <c r="BX520" i="7"/>
  <c r="BY520" i="7"/>
  <c r="BZ520" i="7"/>
  <c r="CA520" i="7"/>
  <c r="CB520" i="7"/>
  <c r="CC520" i="7"/>
  <c r="CD520" i="7"/>
  <c r="CE520" i="7"/>
  <c r="CF520" i="7"/>
  <c r="CG520" i="7"/>
  <c r="CH520" i="7"/>
  <c r="CI520" i="7"/>
  <c r="CJ520" i="7"/>
  <c r="CK520" i="7"/>
  <c r="CL520" i="7"/>
  <c r="CM520" i="7"/>
  <c r="CN520" i="7"/>
  <c r="CO520" i="7"/>
  <c r="CP520" i="7"/>
  <c r="CQ520" i="7"/>
  <c r="CR520" i="7"/>
  <c r="CS520" i="7"/>
  <c r="CT520" i="7"/>
  <c r="CU520" i="7"/>
  <c r="CV520" i="7"/>
  <c r="AZ521" i="7"/>
  <c r="BA521" i="7"/>
  <c r="BB521" i="7"/>
  <c r="BC521" i="7"/>
  <c r="BD521" i="7"/>
  <c r="BE521" i="7"/>
  <c r="BF521" i="7"/>
  <c r="BG521" i="7"/>
  <c r="BH521" i="7"/>
  <c r="BI521" i="7"/>
  <c r="BJ521" i="7"/>
  <c r="BK521" i="7"/>
  <c r="BL521" i="7"/>
  <c r="BM521" i="7"/>
  <c r="BN521" i="7"/>
  <c r="BO521" i="7"/>
  <c r="BP521" i="7"/>
  <c r="BQ521" i="7"/>
  <c r="BR521" i="7"/>
  <c r="BS521" i="7"/>
  <c r="BT521" i="7"/>
  <c r="BU521" i="7"/>
  <c r="BV521" i="7"/>
  <c r="BW521" i="7"/>
  <c r="BX521" i="7"/>
  <c r="BY521" i="7"/>
  <c r="BZ521" i="7"/>
  <c r="CA521" i="7"/>
  <c r="CB521" i="7"/>
  <c r="CC521" i="7"/>
  <c r="CD521" i="7"/>
  <c r="CE521" i="7"/>
  <c r="CF521" i="7"/>
  <c r="CG521" i="7"/>
  <c r="CH521" i="7"/>
  <c r="CI521" i="7"/>
  <c r="CJ521" i="7"/>
  <c r="CK521" i="7"/>
  <c r="CL521" i="7"/>
  <c r="CM521" i="7"/>
  <c r="CN521" i="7"/>
  <c r="CO521" i="7"/>
  <c r="CP521" i="7"/>
  <c r="CQ521" i="7"/>
  <c r="CR521" i="7"/>
  <c r="CS521" i="7"/>
  <c r="CT521" i="7"/>
  <c r="CU521" i="7"/>
  <c r="CV521" i="7"/>
  <c r="AZ522" i="7"/>
  <c r="BA522" i="7"/>
  <c r="BB522" i="7"/>
  <c r="BC522" i="7"/>
  <c r="BD522" i="7"/>
  <c r="BE522" i="7"/>
  <c r="BF522" i="7"/>
  <c r="BG522" i="7"/>
  <c r="BH522" i="7"/>
  <c r="BI522" i="7"/>
  <c r="BJ522" i="7"/>
  <c r="BK522" i="7"/>
  <c r="BL522" i="7"/>
  <c r="BM522" i="7"/>
  <c r="BN522" i="7"/>
  <c r="BO522" i="7"/>
  <c r="BP522" i="7"/>
  <c r="BQ522" i="7"/>
  <c r="BR522" i="7"/>
  <c r="BS522" i="7"/>
  <c r="BT522" i="7"/>
  <c r="BU522" i="7"/>
  <c r="BV522" i="7"/>
  <c r="BW522" i="7"/>
  <c r="BX522" i="7"/>
  <c r="BY522" i="7"/>
  <c r="BZ522" i="7"/>
  <c r="CA522" i="7"/>
  <c r="CB522" i="7"/>
  <c r="CC522" i="7"/>
  <c r="CD522" i="7"/>
  <c r="CE522" i="7"/>
  <c r="CF522" i="7"/>
  <c r="CG522" i="7"/>
  <c r="CH522" i="7"/>
  <c r="CI522" i="7"/>
  <c r="CJ522" i="7"/>
  <c r="CK522" i="7"/>
  <c r="CL522" i="7"/>
  <c r="CM522" i="7"/>
  <c r="CN522" i="7"/>
  <c r="CO522" i="7"/>
  <c r="CP522" i="7"/>
  <c r="CQ522" i="7"/>
  <c r="CR522" i="7"/>
  <c r="CS522" i="7"/>
  <c r="CT522" i="7"/>
  <c r="CU522" i="7"/>
  <c r="CV522" i="7"/>
  <c r="AZ523" i="7"/>
  <c r="BA523" i="7"/>
  <c r="BB523" i="7"/>
  <c r="BC523" i="7"/>
  <c r="BD523" i="7"/>
  <c r="BE523" i="7"/>
  <c r="BF523" i="7"/>
  <c r="BG523" i="7"/>
  <c r="BH523" i="7"/>
  <c r="BI523" i="7"/>
  <c r="BJ523" i="7"/>
  <c r="BK523" i="7"/>
  <c r="BL523" i="7"/>
  <c r="BM523" i="7"/>
  <c r="BN523" i="7"/>
  <c r="BO523" i="7"/>
  <c r="BP523" i="7"/>
  <c r="BQ523" i="7"/>
  <c r="BR523" i="7"/>
  <c r="BS523" i="7"/>
  <c r="BT523" i="7"/>
  <c r="BU523" i="7"/>
  <c r="BV523" i="7"/>
  <c r="BW523" i="7"/>
  <c r="BX523" i="7"/>
  <c r="BY523" i="7"/>
  <c r="BZ523" i="7"/>
  <c r="CA523" i="7"/>
  <c r="CB523" i="7"/>
  <c r="CC523" i="7"/>
  <c r="CD523" i="7"/>
  <c r="CE523" i="7"/>
  <c r="CF523" i="7"/>
  <c r="CG523" i="7"/>
  <c r="CH523" i="7"/>
  <c r="CI523" i="7"/>
  <c r="CJ523" i="7"/>
  <c r="CK523" i="7"/>
  <c r="CL523" i="7"/>
  <c r="CM523" i="7"/>
  <c r="CN523" i="7"/>
  <c r="CO523" i="7"/>
  <c r="CP523" i="7"/>
  <c r="CQ523" i="7"/>
  <c r="CR523" i="7"/>
  <c r="CS523" i="7"/>
  <c r="CT523" i="7"/>
  <c r="CU523" i="7"/>
  <c r="CV523" i="7"/>
  <c r="AZ524" i="7"/>
  <c r="BA524" i="7"/>
  <c r="BB524" i="7"/>
  <c r="BC524" i="7"/>
  <c r="BD524" i="7"/>
  <c r="BE524" i="7"/>
  <c r="BF524" i="7"/>
  <c r="BG524" i="7"/>
  <c r="BH524" i="7"/>
  <c r="BI524" i="7"/>
  <c r="BJ524" i="7"/>
  <c r="BK524" i="7"/>
  <c r="BL524" i="7"/>
  <c r="BM524" i="7"/>
  <c r="BN524" i="7"/>
  <c r="BO524" i="7"/>
  <c r="BP524" i="7"/>
  <c r="BQ524" i="7"/>
  <c r="BR524" i="7"/>
  <c r="BS524" i="7"/>
  <c r="BT524" i="7"/>
  <c r="BU524" i="7"/>
  <c r="BV524" i="7"/>
  <c r="BW524" i="7"/>
  <c r="BX524" i="7"/>
  <c r="BY524" i="7"/>
  <c r="BZ524" i="7"/>
  <c r="CA524" i="7"/>
  <c r="CB524" i="7"/>
  <c r="CC524" i="7"/>
  <c r="CD524" i="7"/>
  <c r="CE524" i="7"/>
  <c r="CF524" i="7"/>
  <c r="CG524" i="7"/>
  <c r="CH524" i="7"/>
  <c r="CI524" i="7"/>
  <c r="CJ524" i="7"/>
  <c r="CK524" i="7"/>
  <c r="CL524" i="7"/>
  <c r="CM524" i="7"/>
  <c r="CN524" i="7"/>
  <c r="CO524" i="7"/>
  <c r="CP524" i="7"/>
  <c r="CQ524" i="7"/>
  <c r="CR524" i="7"/>
  <c r="CS524" i="7"/>
  <c r="CT524" i="7"/>
  <c r="CU524" i="7"/>
  <c r="CV524" i="7"/>
  <c r="AZ525" i="7"/>
  <c r="BA525" i="7"/>
  <c r="BB525" i="7"/>
  <c r="BC525" i="7"/>
  <c r="BD525" i="7"/>
  <c r="BE525" i="7"/>
  <c r="BF525" i="7"/>
  <c r="BG525" i="7"/>
  <c r="BH525" i="7"/>
  <c r="BI525" i="7"/>
  <c r="BJ525" i="7"/>
  <c r="BK525" i="7"/>
  <c r="BL525" i="7"/>
  <c r="BM525" i="7"/>
  <c r="BN525" i="7"/>
  <c r="BO525" i="7"/>
  <c r="BP525" i="7"/>
  <c r="BQ525" i="7"/>
  <c r="BR525" i="7"/>
  <c r="BS525" i="7"/>
  <c r="BT525" i="7"/>
  <c r="BU525" i="7"/>
  <c r="BV525" i="7"/>
  <c r="BW525" i="7"/>
  <c r="BX525" i="7"/>
  <c r="BY525" i="7"/>
  <c r="BZ525" i="7"/>
  <c r="CA525" i="7"/>
  <c r="CB525" i="7"/>
  <c r="CC525" i="7"/>
  <c r="CD525" i="7"/>
  <c r="CE525" i="7"/>
  <c r="CF525" i="7"/>
  <c r="CG525" i="7"/>
  <c r="CH525" i="7"/>
  <c r="CI525" i="7"/>
  <c r="CJ525" i="7"/>
  <c r="CK525" i="7"/>
  <c r="CL525" i="7"/>
  <c r="CM525" i="7"/>
  <c r="CN525" i="7"/>
  <c r="CO525" i="7"/>
  <c r="CP525" i="7"/>
  <c r="CQ525" i="7"/>
  <c r="CR525" i="7"/>
  <c r="CS525" i="7"/>
  <c r="CT525" i="7"/>
  <c r="CU525" i="7"/>
  <c r="CV525" i="7"/>
  <c r="AZ526" i="7"/>
  <c r="BA526" i="7"/>
  <c r="BB526" i="7"/>
  <c r="BC526" i="7"/>
  <c r="BD526" i="7"/>
  <c r="BE526" i="7"/>
  <c r="BF526" i="7"/>
  <c r="BG526" i="7"/>
  <c r="BH526" i="7"/>
  <c r="BI526" i="7"/>
  <c r="BJ526" i="7"/>
  <c r="BK526" i="7"/>
  <c r="BL526" i="7"/>
  <c r="BM526" i="7"/>
  <c r="BN526" i="7"/>
  <c r="BO526" i="7"/>
  <c r="BP526" i="7"/>
  <c r="BQ526" i="7"/>
  <c r="BR526" i="7"/>
  <c r="BS526" i="7"/>
  <c r="BT526" i="7"/>
  <c r="BU526" i="7"/>
  <c r="BV526" i="7"/>
  <c r="BW526" i="7"/>
  <c r="BX526" i="7"/>
  <c r="BY526" i="7"/>
  <c r="BZ526" i="7"/>
  <c r="CA526" i="7"/>
  <c r="CB526" i="7"/>
  <c r="CC526" i="7"/>
  <c r="CD526" i="7"/>
  <c r="CE526" i="7"/>
  <c r="CF526" i="7"/>
  <c r="CG526" i="7"/>
  <c r="CH526" i="7"/>
  <c r="CI526" i="7"/>
  <c r="CJ526" i="7"/>
  <c r="CK526" i="7"/>
  <c r="CL526" i="7"/>
  <c r="CM526" i="7"/>
  <c r="CN526" i="7"/>
  <c r="CO526" i="7"/>
  <c r="CP526" i="7"/>
  <c r="CQ526" i="7"/>
  <c r="CR526" i="7"/>
  <c r="CS526" i="7"/>
  <c r="CT526" i="7"/>
  <c r="CU526" i="7"/>
  <c r="CV526" i="7"/>
  <c r="AZ527" i="7"/>
  <c r="BA527" i="7"/>
  <c r="BB527" i="7"/>
  <c r="BC527" i="7"/>
  <c r="BD527" i="7"/>
  <c r="BE527" i="7"/>
  <c r="BF527" i="7"/>
  <c r="BG527" i="7"/>
  <c r="BH527" i="7"/>
  <c r="BI527" i="7"/>
  <c r="BJ527" i="7"/>
  <c r="BK527" i="7"/>
  <c r="BL527" i="7"/>
  <c r="BM527" i="7"/>
  <c r="BN527" i="7"/>
  <c r="BO527" i="7"/>
  <c r="BP527" i="7"/>
  <c r="BQ527" i="7"/>
  <c r="BR527" i="7"/>
  <c r="BS527" i="7"/>
  <c r="BT527" i="7"/>
  <c r="BU527" i="7"/>
  <c r="BV527" i="7"/>
  <c r="BW527" i="7"/>
  <c r="BX527" i="7"/>
  <c r="BY527" i="7"/>
  <c r="BZ527" i="7"/>
  <c r="CA527" i="7"/>
  <c r="CB527" i="7"/>
  <c r="CC527" i="7"/>
  <c r="CD527" i="7"/>
  <c r="CE527" i="7"/>
  <c r="CF527" i="7"/>
  <c r="CG527" i="7"/>
  <c r="CH527" i="7"/>
  <c r="CI527" i="7"/>
  <c r="CJ527" i="7"/>
  <c r="CK527" i="7"/>
  <c r="CL527" i="7"/>
  <c r="CM527" i="7"/>
  <c r="CN527" i="7"/>
  <c r="CO527" i="7"/>
  <c r="CP527" i="7"/>
  <c r="CQ527" i="7"/>
  <c r="CR527" i="7"/>
  <c r="CS527" i="7"/>
  <c r="CT527" i="7"/>
  <c r="CU527" i="7"/>
  <c r="CV527" i="7"/>
  <c r="AZ528" i="7"/>
  <c r="BA528" i="7"/>
  <c r="BB528" i="7"/>
  <c r="BC528" i="7"/>
  <c r="BD528" i="7"/>
  <c r="BE528" i="7"/>
  <c r="BF528" i="7"/>
  <c r="BG528" i="7"/>
  <c r="BH528" i="7"/>
  <c r="BI528" i="7"/>
  <c r="BJ528" i="7"/>
  <c r="BK528" i="7"/>
  <c r="BL528" i="7"/>
  <c r="BM528" i="7"/>
  <c r="BN528" i="7"/>
  <c r="BO528" i="7"/>
  <c r="BP528" i="7"/>
  <c r="BQ528" i="7"/>
  <c r="BR528" i="7"/>
  <c r="BS528" i="7"/>
  <c r="BT528" i="7"/>
  <c r="BU528" i="7"/>
  <c r="BV528" i="7"/>
  <c r="BW528" i="7"/>
  <c r="BX528" i="7"/>
  <c r="BY528" i="7"/>
  <c r="BZ528" i="7"/>
  <c r="CA528" i="7"/>
  <c r="CB528" i="7"/>
  <c r="CC528" i="7"/>
  <c r="CD528" i="7"/>
  <c r="CE528" i="7"/>
  <c r="CF528" i="7"/>
  <c r="CG528" i="7"/>
  <c r="CH528" i="7"/>
  <c r="CI528" i="7"/>
  <c r="CJ528" i="7"/>
  <c r="CK528" i="7"/>
  <c r="CL528" i="7"/>
  <c r="CM528" i="7"/>
  <c r="CN528" i="7"/>
  <c r="CO528" i="7"/>
  <c r="CP528" i="7"/>
  <c r="CQ528" i="7"/>
  <c r="CR528" i="7"/>
  <c r="CS528" i="7"/>
  <c r="CT528" i="7"/>
  <c r="CU528" i="7"/>
  <c r="CV528" i="7"/>
  <c r="AZ529" i="7"/>
  <c r="BA529" i="7"/>
  <c r="BB529" i="7"/>
  <c r="BC529" i="7"/>
  <c r="BD529" i="7"/>
  <c r="BE529" i="7"/>
  <c r="BF529" i="7"/>
  <c r="BG529" i="7"/>
  <c r="BH529" i="7"/>
  <c r="BI529" i="7"/>
  <c r="BJ529" i="7"/>
  <c r="BK529" i="7"/>
  <c r="BL529" i="7"/>
  <c r="BM529" i="7"/>
  <c r="BN529" i="7"/>
  <c r="BO529" i="7"/>
  <c r="BP529" i="7"/>
  <c r="BQ529" i="7"/>
  <c r="BR529" i="7"/>
  <c r="BS529" i="7"/>
  <c r="BT529" i="7"/>
  <c r="BU529" i="7"/>
  <c r="BV529" i="7"/>
  <c r="BW529" i="7"/>
  <c r="BX529" i="7"/>
  <c r="BY529" i="7"/>
  <c r="BZ529" i="7"/>
  <c r="CA529" i="7"/>
  <c r="CB529" i="7"/>
  <c r="CC529" i="7"/>
  <c r="CD529" i="7"/>
  <c r="CE529" i="7"/>
  <c r="CF529" i="7"/>
  <c r="CG529" i="7"/>
  <c r="CH529" i="7"/>
  <c r="CI529" i="7"/>
  <c r="CJ529" i="7"/>
  <c r="CK529" i="7"/>
  <c r="CL529" i="7"/>
  <c r="CM529" i="7"/>
  <c r="CN529" i="7"/>
  <c r="CO529" i="7"/>
  <c r="CP529" i="7"/>
  <c r="CQ529" i="7"/>
  <c r="CR529" i="7"/>
  <c r="CS529" i="7"/>
  <c r="CT529" i="7"/>
  <c r="CU529" i="7"/>
  <c r="CV529" i="7"/>
  <c r="AZ530" i="7"/>
  <c r="BA530" i="7"/>
  <c r="BB530" i="7"/>
  <c r="BC530" i="7"/>
  <c r="BD530" i="7"/>
  <c r="BE530" i="7"/>
  <c r="BF530" i="7"/>
  <c r="BG530" i="7"/>
  <c r="BH530" i="7"/>
  <c r="BI530" i="7"/>
  <c r="BJ530" i="7"/>
  <c r="BK530" i="7"/>
  <c r="BL530" i="7"/>
  <c r="BM530" i="7"/>
  <c r="BN530" i="7"/>
  <c r="BO530" i="7"/>
  <c r="BP530" i="7"/>
  <c r="BQ530" i="7"/>
  <c r="BR530" i="7"/>
  <c r="BS530" i="7"/>
  <c r="BT530" i="7"/>
  <c r="BU530" i="7"/>
  <c r="BV530" i="7"/>
  <c r="BW530" i="7"/>
  <c r="BX530" i="7"/>
  <c r="BY530" i="7"/>
  <c r="BZ530" i="7"/>
  <c r="CA530" i="7"/>
  <c r="CB530" i="7"/>
  <c r="CC530" i="7"/>
  <c r="CD530" i="7"/>
  <c r="CE530" i="7"/>
  <c r="CF530" i="7"/>
  <c r="CG530" i="7"/>
  <c r="CH530" i="7"/>
  <c r="CI530" i="7"/>
  <c r="CJ530" i="7"/>
  <c r="CK530" i="7"/>
  <c r="CL530" i="7"/>
  <c r="CM530" i="7"/>
  <c r="CN530" i="7"/>
  <c r="CO530" i="7"/>
  <c r="CP530" i="7"/>
  <c r="CQ530" i="7"/>
  <c r="CR530" i="7"/>
  <c r="CS530" i="7"/>
  <c r="CT530" i="7"/>
  <c r="CU530" i="7"/>
  <c r="CV530" i="7"/>
  <c r="AZ531" i="7"/>
  <c r="BA531" i="7"/>
  <c r="BB531" i="7"/>
  <c r="BC531" i="7"/>
  <c r="BD531" i="7"/>
  <c r="BE531" i="7"/>
  <c r="BF531" i="7"/>
  <c r="BG531" i="7"/>
  <c r="BH531" i="7"/>
  <c r="BI531" i="7"/>
  <c r="BJ531" i="7"/>
  <c r="BK531" i="7"/>
  <c r="BL531" i="7"/>
  <c r="BM531" i="7"/>
  <c r="BN531" i="7"/>
  <c r="BO531" i="7"/>
  <c r="BP531" i="7"/>
  <c r="BQ531" i="7"/>
  <c r="BR531" i="7"/>
  <c r="BS531" i="7"/>
  <c r="BT531" i="7"/>
  <c r="BU531" i="7"/>
  <c r="BV531" i="7"/>
  <c r="BW531" i="7"/>
  <c r="BX531" i="7"/>
  <c r="BY531" i="7"/>
  <c r="BZ531" i="7"/>
  <c r="CA531" i="7"/>
  <c r="CB531" i="7"/>
  <c r="CC531" i="7"/>
  <c r="CD531" i="7"/>
  <c r="CE531" i="7"/>
  <c r="CF531" i="7"/>
  <c r="CG531" i="7"/>
  <c r="CH531" i="7"/>
  <c r="CI531" i="7"/>
  <c r="CJ531" i="7"/>
  <c r="CK531" i="7"/>
  <c r="CL531" i="7"/>
  <c r="CM531" i="7"/>
  <c r="CN531" i="7"/>
  <c r="CO531" i="7"/>
  <c r="CP531" i="7"/>
  <c r="CQ531" i="7"/>
  <c r="CR531" i="7"/>
  <c r="CS531" i="7"/>
  <c r="CT531" i="7"/>
  <c r="CU531" i="7"/>
  <c r="CV531" i="7"/>
  <c r="AZ532" i="7"/>
  <c r="BA532" i="7"/>
  <c r="BB532" i="7"/>
  <c r="BC532" i="7"/>
  <c r="BD532" i="7"/>
  <c r="BE532" i="7"/>
  <c r="BF532" i="7"/>
  <c r="BG532" i="7"/>
  <c r="BH532" i="7"/>
  <c r="BI532" i="7"/>
  <c r="BJ532" i="7"/>
  <c r="BK532" i="7"/>
  <c r="BL532" i="7"/>
  <c r="BM532" i="7"/>
  <c r="BN532" i="7"/>
  <c r="BO532" i="7"/>
  <c r="BP532" i="7"/>
  <c r="BQ532" i="7"/>
  <c r="BR532" i="7"/>
  <c r="BS532" i="7"/>
  <c r="BT532" i="7"/>
  <c r="BU532" i="7"/>
  <c r="BV532" i="7"/>
  <c r="BW532" i="7"/>
  <c r="BX532" i="7"/>
  <c r="BY532" i="7"/>
  <c r="BZ532" i="7"/>
  <c r="CA532" i="7"/>
  <c r="CB532" i="7"/>
  <c r="CC532" i="7"/>
  <c r="CD532" i="7"/>
  <c r="CE532" i="7"/>
  <c r="CF532" i="7"/>
  <c r="CG532" i="7"/>
  <c r="CH532" i="7"/>
  <c r="CI532" i="7"/>
  <c r="CJ532" i="7"/>
  <c r="CK532" i="7"/>
  <c r="CL532" i="7"/>
  <c r="CM532" i="7"/>
  <c r="CN532" i="7"/>
  <c r="CO532" i="7"/>
  <c r="CP532" i="7"/>
  <c r="CQ532" i="7"/>
  <c r="CR532" i="7"/>
  <c r="CS532" i="7"/>
  <c r="CT532" i="7"/>
  <c r="CU532" i="7"/>
  <c r="CV532" i="7"/>
  <c r="AZ533" i="7"/>
  <c r="BA533" i="7"/>
  <c r="BB533" i="7"/>
  <c r="BC533" i="7"/>
  <c r="BD533" i="7"/>
  <c r="BE533" i="7"/>
  <c r="BF533" i="7"/>
  <c r="BG533" i="7"/>
  <c r="BH533" i="7"/>
  <c r="BI533" i="7"/>
  <c r="BJ533" i="7"/>
  <c r="BK533" i="7"/>
  <c r="BL533" i="7"/>
  <c r="BM533" i="7"/>
  <c r="BN533" i="7"/>
  <c r="BO533" i="7"/>
  <c r="BP533" i="7"/>
  <c r="BQ533" i="7"/>
  <c r="BR533" i="7"/>
  <c r="BS533" i="7"/>
  <c r="BT533" i="7"/>
  <c r="BU533" i="7"/>
  <c r="BV533" i="7"/>
  <c r="BW533" i="7"/>
  <c r="BX533" i="7"/>
  <c r="BY533" i="7"/>
  <c r="BZ533" i="7"/>
  <c r="CA533" i="7"/>
  <c r="CB533" i="7"/>
  <c r="CC533" i="7"/>
  <c r="CD533" i="7"/>
  <c r="CE533" i="7"/>
  <c r="CF533" i="7"/>
  <c r="CG533" i="7"/>
  <c r="CH533" i="7"/>
  <c r="CI533" i="7"/>
  <c r="CJ533" i="7"/>
  <c r="CK533" i="7"/>
  <c r="CL533" i="7"/>
  <c r="CM533" i="7"/>
  <c r="CN533" i="7"/>
  <c r="CO533" i="7"/>
  <c r="CP533" i="7"/>
  <c r="CQ533" i="7"/>
  <c r="CR533" i="7"/>
  <c r="CS533" i="7"/>
  <c r="CT533" i="7"/>
  <c r="CU533" i="7"/>
  <c r="CV533" i="7"/>
  <c r="AZ534" i="7"/>
  <c r="BA534" i="7"/>
  <c r="BB534" i="7"/>
  <c r="BC534" i="7"/>
  <c r="BD534" i="7"/>
  <c r="BE534" i="7"/>
  <c r="BF534" i="7"/>
  <c r="BG534" i="7"/>
  <c r="BH534" i="7"/>
  <c r="BI534" i="7"/>
  <c r="BJ534" i="7"/>
  <c r="BK534" i="7"/>
  <c r="BL534" i="7"/>
  <c r="BM534" i="7"/>
  <c r="BN534" i="7"/>
  <c r="BO534" i="7"/>
  <c r="BP534" i="7"/>
  <c r="BQ534" i="7"/>
  <c r="BR534" i="7"/>
  <c r="BS534" i="7"/>
  <c r="BT534" i="7"/>
  <c r="BU534" i="7"/>
  <c r="BV534" i="7"/>
  <c r="BW534" i="7"/>
  <c r="BX534" i="7"/>
  <c r="BY534" i="7"/>
  <c r="BZ534" i="7"/>
  <c r="CA534" i="7"/>
  <c r="CB534" i="7"/>
  <c r="CC534" i="7"/>
  <c r="CD534" i="7"/>
  <c r="CE534" i="7"/>
  <c r="CF534" i="7"/>
  <c r="CG534" i="7"/>
  <c r="CH534" i="7"/>
  <c r="CI534" i="7"/>
  <c r="CJ534" i="7"/>
  <c r="CK534" i="7"/>
  <c r="CL534" i="7"/>
  <c r="CM534" i="7"/>
  <c r="CN534" i="7"/>
  <c r="CO534" i="7"/>
  <c r="CP534" i="7"/>
  <c r="CQ534" i="7"/>
  <c r="CR534" i="7"/>
  <c r="CS534" i="7"/>
  <c r="CT534" i="7"/>
  <c r="CU534" i="7"/>
  <c r="CV534" i="7"/>
  <c r="AZ535" i="7"/>
  <c r="BA535" i="7"/>
  <c r="BB535" i="7"/>
  <c r="BC535" i="7"/>
  <c r="BD535" i="7"/>
  <c r="BE535" i="7"/>
  <c r="BF535" i="7"/>
  <c r="BG535" i="7"/>
  <c r="BH535" i="7"/>
  <c r="BI535" i="7"/>
  <c r="BJ535" i="7"/>
  <c r="BK535" i="7"/>
  <c r="BL535" i="7"/>
  <c r="BM535" i="7"/>
  <c r="BN535" i="7"/>
  <c r="BO535" i="7"/>
  <c r="BP535" i="7"/>
  <c r="BQ535" i="7"/>
  <c r="BR535" i="7"/>
  <c r="BS535" i="7"/>
  <c r="BT535" i="7"/>
  <c r="BU535" i="7"/>
  <c r="BV535" i="7"/>
  <c r="BW535" i="7"/>
  <c r="BX535" i="7"/>
  <c r="BY535" i="7"/>
  <c r="BZ535" i="7"/>
  <c r="CA535" i="7"/>
  <c r="CB535" i="7"/>
  <c r="CC535" i="7"/>
  <c r="CD535" i="7"/>
  <c r="CE535" i="7"/>
  <c r="CF535" i="7"/>
  <c r="CG535" i="7"/>
  <c r="CH535" i="7"/>
  <c r="CI535" i="7"/>
  <c r="CJ535" i="7"/>
  <c r="CK535" i="7"/>
  <c r="CL535" i="7"/>
  <c r="CM535" i="7"/>
  <c r="CN535" i="7"/>
  <c r="CO535" i="7"/>
  <c r="CP535" i="7"/>
  <c r="CQ535" i="7"/>
  <c r="CR535" i="7"/>
  <c r="CS535" i="7"/>
  <c r="CT535" i="7"/>
  <c r="CU535" i="7"/>
  <c r="CV535" i="7"/>
  <c r="AZ536" i="7"/>
  <c r="BA536" i="7"/>
  <c r="BB536" i="7"/>
  <c r="BC536" i="7"/>
  <c r="BD536" i="7"/>
  <c r="BE536" i="7"/>
  <c r="BF536" i="7"/>
  <c r="BG536" i="7"/>
  <c r="BH536" i="7"/>
  <c r="BI536" i="7"/>
  <c r="BJ536" i="7"/>
  <c r="BK536" i="7"/>
  <c r="BL536" i="7"/>
  <c r="BM536" i="7"/>
  <c r="BN536" i="7"/>
  <c r="BO536" i="7"/>
  <c r="BP536" i="7"/>
  <c r="BQ536" i="7"/>
  <c r="BR536" i="7"/>
  <c r="BS536" i="7"/>
  <c r="BT536" i="7"/>
  <c r="BU536" i="7"/>
  <c r="BV536" i="7"/>
  <c r="BW536" i="7"/>
  <c r="BX536" i="7"/>
  <c r="BY536" i="7"/>
  <c r="BZ536" i="7"/>
  <c r="CA536" i="7"/>
  <c r="CB536" i="7"/>
  <c r="CC536" i="7"/>
  <c r="CD536" i="7"/>
  <c r="CE536" i="7"/>
  <c r="CF536" i="7"/>
  <c r="CG536" i="7"/>
  <c r="CH536" i="7"/>
  <c r="CI536" i="7"/>
  <c r="CJ536" i="7"/>
  <c r="CK536" i="7"/>
  <c r="CL536" i="7"/>
  <c r="CM536" i="7"/>
  <c r="CN536" i="7"/>
  <c r="CO536" i="7"/>
  <c r="CP536" i="7"/>
  <c r="CQ536" i="7"/>
  <c r="CR536" i="7"/>
  <c r="CS536" i="7"/>
  <c r="CT536" i="7"/>
  <c r="CU536" i="7"/>
  <c r="CV536" i="7"/>
  <c r="AZ537" i="7"/>
  <c r="BA537" i="7"/>
  <c r="BB537" i="7"/>
  <c r="BC537" i="7"/>
  <c r="BD537" i="7"/>
  <c r="BE537" i="7"/>
  <c r="BF537" i="7"/>
  <c r="BG537" i="7"/>
  <c r="BH537" i="7"/>
  <c r="BI537" i="7"/>
  <c r="BJ537" i="7"/>
  <c r="BK537" i="7"/>
  <c r="BL537" i="7"/>
  <c r="BM537" i="7"/>
  <c r="BN537" i="7"/>
  <c r="BO537" i="7"/>
  <c r="BP537" i="7"/>
  <c r="BQ537" i="7"/>
  <c r="BR537" i="7"/>
  <c r="BS537" i="7"/>
  <c r="BT537" i="7"/>
  <c r="BU537" i="7"/>
  <c r="BV537" i="7"/>
  <c r="BW537" i="7"/>
  <c r="BX537" i="7"/>
  <c r="BY537" i="7"/>
  <c r="BZ537" i="7"/>
  <c r="CA537" i="7"/>
  <c r="CB537" i="7"/>
  <c r="CC537" i="7"/>
  <c r="CD537" i="7"/>
  <c r="CE537" i="7"/>
  <c r="CF537" i="7"/>
  <c r="CG537" i="7"/>
  <c r="CH537" i="7"/>
  <c r="CI537" i="7"/>
  <c r="CJ537" i="7"/>
  <c r="CK537" i="7"/>
  <c r="CL537" i="7"/>
  <c r="CM537" i="7"/>
  <c r="CN537" i="7"/>
  <c r="CO537" i="7"/>
  <c r="CP537" i="7"/>
  <c r="CQ537" i="7"/>
  <c r="CR537" i="7"/>
  <c r="CS537" i="7"/>
  <c r="CT537" i="7"/>
  <c r="CU537" i="7"/>
  <c r="CV537" i="7"/>
  <c r="AZ538" i="7"/>
  <c r="BA538" i="7"/>
  <c r="BB538" i="7"/>
  <c r="BC538" i="7"/>
  <c r="BD538" i="7"/>
  <c r="BE538" i="7"/>
  <c r="BF538" i="7"/>
  <c r="BG538" i="7"/>
  <c r="BH538" i="7"/>
  <c r="BI538" i="7"/>
  <c r="BJ538" i="7"/>
  <c r="BK538" i="7"/>
  <c r="BL538" i="7"/>
  <c r="BM538" i="7"/>
  <c r="BN538" i="7"/>
  <c r="BO538" i="7"/>
  <c r="BP538" i="7"/>
  <c r="BQ538" i="7"/>
  <c r="BR538" i="7"/>
  <c r="BS538" i="7"/>
  <c r="BT538" i="7"/>
  <c r="BU538" i="7"/>
  <c r="BV538" i="7"/>
  <c r="BW538" i="7"/>
  <c r="BX538" i="7"/>
  <c r="BY538" i="7"/>
  <c r="BZ538" i="7"/>
  <c r="CA538" i="7"/>
  <c r="CB538" i="7"/>
  <c r="CC538" i="7"/>
  <c r="CD538" i="7"/>
  <c r="CE538" i="7"/>
  <c r="CF538" i="7"/>
  <c r="CG538" i="7"/>
  <c r="CH538" i="7"/>
  <c r="CI538" i="7"/>
  <c r="CJ538" i="7"/>
  <c r="CK538" i="7"/>
  <c r="CL538" i="7"/>
  <c r="CM538" i="7"/>
  <c r="CN538" i="7"/>
  <c r="CO538" i="7"/>
  <c r="CP538" i="7"/>
  <c r="CQ538" i="7"/>
  <c r="CR538" i="7"/>
  <c r="CS538" i="7"/>
  <c r="CT538" i="7"/>
  <c r="CU538" i="7"/>
  <c r="CV538" i="7"/>
  <c r="AZ539" i="7"/>
  <c r="BA539" i="7"/>
  <c r="BB539" i="7"/>
  <c r="BC539" i="7"/>
  <c r="BD539" i="7"/>
  <c r="BE539" i="7"/>
  <c r="BF539" i="7"/>
  <c r="BG539" i="7"/>
  <c r="BH539" i="7"/>
  <c r="BI539" i="7"/>
  <c r="BJ539" i="7"/>
  <c r="BK539" i="7"/>
  <c r="BL539" i="7"/>
  <c r="BM539" i="7"/>
  <c r="BN539" i="7"/>
  <c r="BO539" i="7"/>
  <c r="BP539" i="7"/>
  <c r="BQ539" i="7"/>
  <c r="BR539" i="7"/>
  <c r="BS539" i="7"/>
  <c r="BT539" i="7"/>
  <c r="BU539" i="7"/>
  <c r="BV539" i="7"/>
  <c r="BW539" i="7"/>
  <c r="BX539" i="7"/>
  <c r="BY539" i="7"/>
  <c r="BZ539" i="7"/>
  <c r="CA539" i="7"/>
  <c r="CB539" i="7"/>
  <c r="CC539" i="7"/>
  <c r="CD539" i="7"/>
  <c r="CE539" i="7"/>
  <c r="CF539" i="7"/>
  <c r="CG539" i="7"/>
  <c r="CH539" i="7"/>
  <c r="CI539" i="7"/>
  <c r="CJ539" i="7"/>
  <c r="CK539" i="7"/>
  <c r="CL539" i="7"/>
  <c r="CM539" i="7"/>
  <c r="CN539" i="7"/>
  <c r="CO539" i="7"/>
  <c r="CP539" i="7"/>
  <c r="CQ539" i="7"/>
  <c r="CR539" i="7"/>
  <c r="CS539" i="7"/>
  <c r="CT539" i="7"/>
  <c r="CU539" i="7"/>
  <c r="CV539" i="7"/>
  <c r="AZ540" i="7"/>
  <c r="BA540" i="7"/>
  <c r="BB540" i="7"/>
  <c r="BC540" i="7"/>
  <c r="BD540" i="7"/>
  <c r="BE540" i="7"/>
  <c r="BF540" i="7"/>
  <c r="BG540" i="7"/>
  <c r="BH540" i="7"/>
  <c r="BI540" i="7"/>
  <c r="BJ540" i="7"/>
  <c r="BK540" i="7"/>
  <c r="BL540" i="7"/>
  <c r="BM540" i="7"/>
  <c r="BN540" i="7"/>
  <c r="BO540" i="7"/>
  <c r="BP540" i="7"/>
  <c r="BQ540" i="7"/>
  <c r="BR540" i="7"/>
  <c r="BS540" i="7"/>
  <c r="BT540" i="7"/>
  <c r="BU540" i="7"/>
  <c r="BV540" i="7"/>
  <c r="BW540" i="7"/>
  <c r="BX540" i="7"/>
  <c r="BY540" i="7"/>
  <c r="BZ540" i="7"/>
  <c r="CA540" i="7"/>
  <c r="CB540" i="7"/>
  <c r="CC540" i="7"/>
  <c r="CD540" i="7"/>
  <c r="CE540" i="7"/>
  <c r="CF540" i="7"/>
  <c r="CG540" i="7"/>
  <c r="CH540" i="7"/>
  <c r="CI540" i="7"/>
  <c r="CJ540" i="7"/>
  <c r="CK540" i="7"/>
  <c r="CL540" i="7"/>
  <c r="CM540" i="7"/>
  <c r="CN540" i="7"/>
  <c r="CO540" i="7"/>
  <c r="CP540" i="7"/>
  <c r="CQ540" i="7"/>
  <c r="CR540" i="7"/>
  <c r="CS540" i="7"/>
  <c r="CT540" i="7"/>
  <c r="CU540" i="7"/>
  <c r="CV540" i="7"/>
  <c r="CP406" i="7"/>
  <c r="CQ406" i="7"/>
  <c r="CR406" i="7"/>
  <c r="CS406" i="7"/>
  <c r="CT406" i="7"/>
  <c r="CU406" i="7"/>
  <c r="CV406" i="7"/>
  <c r="CI406" i="7"/>
  <c r="CJ406" i="7"/>
  <c r="CK406" i="7"/>
  <c r="CL406" i="7"/>
  <c r="CM406" i="7"/>
  <c r="CN406" i="7"/>
  <c r="CO406" i="7"/>
  <c r="CH406" i="7"/>
  <c r="BA406" i="7"/>
  <c r="BB406" i="7"/>
  <c r="BC406" i="7"/>
  <c r="BD406" i="7"/>
  <c r="BE406" i="7"/>
  <c r="BF406" i="7"/>
  <c r="BG406" i="7"/>
  <c r="BH406" i="7"/>
  <c r="BI406" i="7"/>
  <c r="BJ406" i="7"/>
  <c r="BK406" i="7"/>
  <c r="BL406" i="7"/>
  <c r="BM406" i="7"/>
  <c r="BN406" i="7"/>
  <c r="BO406" i="7"/>
  <c r="BP406" i="7"/>
  <c r="BQ406" i="7"/>
  <c r="BR406" i="7"/>
  <c r="BS406" i="7"/>
  <c r="BT406" i="7"/>
  <c r="BU406" i="7"/>
  <c r="BV406" i="7"/>
  <c r="BW406" i="7"/>
  <c r="BX406" i="7"/>
  <c r="BY406" i="7"/>
  <c r="BZ406" i="7"/>
  <c r="CA406" i="7"/>
  <c r="CB406" i="7"/>
  <c r="CC406" i="7"/>
  <c r="CD406" i="7"/>
  <c r="CE406" i="7"/>
  <c r="CF406" i="7"/>
  <c r="CG406" i="7"/>
  <c r="AZ406" i="7"/>
  <c r="F37" i="7" l="1"/>
  <c r="E37" i="7"/>
  <c r="D37" i="7"/>
  <c r="C37" i="7"/>
  <c r="F36" i="7"/>
  <c r="E36" i="7"/>
  <c r="D36" i="7"/>
  <c r="C36" i="7"/>
  <c r="F35" i="7"/>
  <c r="E35" i="7"/>
  <c r="D35" i="7"/>
  <c r="C35" i="7"/>
  <c r="F34" i="7"/>
  <c r="E34" i="7"/>
  <c r="D34" i="7"/>
  <c r="C34" i="7"/>
  <c r="F33" i="7"/>
  <c r="E33" i="7"/>
  <c r="D33" i="7"/>
  <c r="C33" i="7"/>
  <c r="F32" i="7"/>
  <c r="E32" i="7"/>
  <c r="D32" i="7"/>
  <c r="C32" i="7"/>
  <c r="F31" i="7"/>
  <c r="E31" i="7"/>
  <c r="D31" i="7"/>
  <c r="C31" i="7"/>
  <c r="F30" i="7"/>
  <c r="E30" i="7"/>
  <c r="D30" i="7"/>
  <c r="C30" i="7"/>
  <c r="F26" i="7"/>
  <c r="E26" i="7"/>
  <c r="D26" i="7"/>
  <c r="C26" i="7"/>
  <c r="F25" i="7"/>
  <c r="E25" i="7"/>
  <c r="D25" i="7"/>
  <c r="C25" i="7"/>
  <c r="F24" i="7"/>
  <c r="E24" i="7"/>
  <c r="D24" i="7"/>
  <c r="C24" i="7"/>
  <c r="F23" i="7"/>
  <c r="E23" i="7"/>
  <c r="D23" i="7"/>
  <c r="C23" i="7"/>
  <c r="F22" i="7"/>
  <c r="E22" i="7"/>
  <c r="D22" i="7"/>
  <c r="C22" i="7"/>
  <c r="F21" i="7"/>
  <c r="E21" i="7"/>
  <c r="D21" i="7"/>
  <c r="C21" i="7"/>
  <c r="F20" i="7"/>
  <c r="E20" i="7"/>
  <c r="D20" i="7"/>
  <c r="C20" i="7"/>
  <c r="F19" i="7"/>
  <c r="E19" i="7"/>
  <c r="D19" i="7"/>
  <c r="C19" i="7"/>
  <c r="F15" i="7"/>
  <c r="E15" i="7"/>
  <c r="D15" i="7"/>
  <c r="C15" i="7"/>
  <c r="F14" i="7"/>
  <c r="E14" i="7"/>
  <c r="D14" i="7"/>
  <c r="C14" i="7"/>
  <c r="F13" i="7"/>
  <c r="E13" i="7"/>
  <c r="D13" i="7"/>
  <c r="C13" i="7"/>
  <c r="F12" i="7"/>
  <c r="E12" i="7"/>
  <c r="D12" i="7"/>
  <c r="C12" i="7"/>
  <c r="F11" i="7"/>
  <c r="E11" i="7"/>
  <c r="D11" i="7"/>
  <c r="C11" i="7"/>
  <c r="F10" i="7"/>
  <c r="E10" i="7"/>
  <c r="D10" i="7"/>
  <c r="C10" i="7"/>
  <c r="F9" i="7"/>
  <c r="E9" i="7"/>
  <c r="D9" i="7"/>
  <c r="C9" i="7"/>
  <c r="F8" i="7"/>
  <c r="E8" i="7"/>
  <c r="D8" i="7"/>
  <c r="C8" i="7"/>
  <c r="D3" i="7"/>
  <c r="D16" i="7" l="1"/>
  <c r="G36" i="7"/>
  <c r="D38" i="7"/>
  <c r="E38" i="7"/>
  <c r="F27" i="7"/>
  <c r="F38" i="7"/>
  <c r="G31" i="7"/>
  <c r="G33" i="7"/>
  <c r="G35" i="7"/>
  <c r="G34" i="7"/>
  <c r="D27" i="7"/>
  <c r="G32" i="7"/>
  <c r="G37" i="7"/>
  <c r="C16" i="7"/>
  <c r="C27" i="7"/>
  <c r="G30" i="7"/>
  <c r="C38" i="7"/>
  <c r="F16" i="7" l="1"/>
  <c r="E16" i="7" s="1"/>
  <c r="E27" i="7"/>
  <c r="G38" i="7"/>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70" i="2"/>
  <c r="E71" i="2"/>
  <c r="E72" i="2"/>
  <c r="E73" i="2"/>
  <c r="E74" i="2"/>
  <c r="E75" i="2"/>
  <c r="E76" i="2"/>
  <c r="E77" i="2"/>
  <c r="E78" i="2"/>
  <c r="E79" i="2"/>
  <c r="E80" i="2"/>
  <c r="E81" i="2"/>
  <c r="E82" i="2"/>
  <c r="E83" i="2"/>
  <c r="E84" i="2"/>
  <c r="E85" i="2"/>
  <c r="E86" i="2"/>
  <c r="E87" i="2"/>
  <c r="E88" i="2"/>
  <c r="E89" i="2"/>
  <c r="E90" i="2"/>
  <c r="E91" i="2"/>
  <c r="E92"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127" i="2"/>
  <c r="E128" i="2"/>
  <c r="E129" i="2"/>
  <c r="E130" i="2"/>
  <c r="E131" i="2"/>
  <c r="E132" i="2"/>
  <c r="E133" i="2"/>
  <c r="E134" i="2"/>
  <c r="E135" i="2"/>
  <c r="E136" i="2"/>
  <c r="E137" i="2"/>
  <c r="E138" i="2"/>
  <c r="E139" i="2"/>
  <c r="E140" i="2"/>
  <c r="E141" i="2"/>
  <c r="E142"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2" i="2"/>
  <c r="F31" i="4"/>
  <c r="F30" i="4"/>
  <c r="F29" i="4"/>
  <c r="F28" i="4"/>
  <c r="F27" i="4"/>
  <c r="F26" i="4"/>
  <c r="F25" i="4"/>
  <c r="F24" i="4"/>
  <c r="F23" i="4"/>
  <c r="F22" i="4"/>
  <c r="F21" i="4"/>
  <c r="F20" i="4"/>
  <c r="F19" i="4"/>
  <c r="F18" i="4"/>
  <c r="F17" i="4"/>
  <c r="F16" i="4"/>
  <c r="F15" i="4"/>
  <c r="F14" i="4"/>
  <c r="F13" i="4"/>
  <c r="F12" i="4"/>
  <c r="F11" i="4"/>
  <c r="F10" i="4"/>
  <c r="F9" i="4"/>
  <c r="F8" i="4"/>
  <c r="F7" i="4"/>
</calcChain>
</file>

<file path=xl/connections.xml><?xml version="1.0" encoding="utf-8"?>
<connections xmlns="http://schemas.openxmlformats.org/spreadsheetml/2006/main">
  <connection id="1" name="Connection" type="1" refreshedVersion="5">
    <dbPr connection="DSN=ORACLE_ANALYSIS;UID=joe_macari;DBQ=ANALYSIS.HESA.AC.UK;DBA=W;APA=T;EXC=F;XSM=Default;FEN=T;QTO=F;FRC=10;FDL=10;LOB=T;RST=T;BTD=F;BNF=F;BAM=IfAllSuccessful;NUM=NLS;DPM=F;MTS=T;MDI=F;CSR=F;FWC=F;FBS=64000;TLO=0;MLD=0;ODA=F;" command="SELECT * FROM joe_macari.T_38376i4_JM"/>
  </connection>
</connections>
</file>

<file path=xl/sharedStrings.xml><?xml version="1.0" encoding="utf-8"?>
<sst xmlns="http://schemas.openxmlformats.org/spreadsheetml/2006/main" count="4915" uniqueCount="418">
  <si>
    <t>Open-ended/Permanent</t>
  </si>
  <si>
    <t>Fixed-term</t>
  </si>
  <si>
    <t xml:space="preserve">Atypical </t>
  </si>
  <si>
    <t>The University of Aberdeen</t>
  </si>
  <si>
    <t>University of Abertay Dundee</t>
  </si>
  <si>
    <t>Aberystwyth University</t>
  </si>
  <si>
    <t>Anglia Ruskin University</t>
  </si>
  <si>
    <t>Aston University</t>
  </si>
  <si>
    <t>Bangor University</t>
  </si>
  <si>
    <t>Bath Spa University</t>
  </si>
  <si>
    <t>The University of Bath</t>
  </si>
  <si>
    <t>University of Bedfordshire</t>
  </si>
  <si>
    <t>The Queen's University of Belfast</t>
  </si>
  <si>
    <t>Birkbeck College</t>
  </si>
  <si>
    <t>Birmingham City University</t>
  </si>
  <si>
    <t>The University of Birmingham</t>
  </si>
  <si>
    <t>University College Birmingham</t>
  </si>
  <si>
    <t>Bishop Grosseteste University</t>
  </si>
  <si>
    <t>The University of Bolton</t>
  </si>
  <si>
    <t>The Arts University Bournemouth</t>
  </si>
  <si>
    <t>Bournemouth University</t>
  </si>
  <si>
    <t>The University of Bradford</t>
  </si>
  <si>
    <t>The University of Brighton</t>
  </si>
  <si>
    <t>The University of Bristol</t>
  </si>
  <si>
    <t>Brunel University London</t>
  </si>
  <si>
    <t>Buckinghamshire New University</t>
  </si>
  <si>
    <t>The University of Buckingham</t>
  </si>
  <si>
    <t>The University of Cambridge</t>
  </si>
  <si>
    <t>The Institute of Cancer Research</t>
  </si>
  <si>
    <t>Canterbury Christ Church University</t>
  </si>
  <si>
    <t>Cardiff University</t>
  </si>
  <si>
    <t>Cardiff Metropolitan University</t>
  </si>
  <si>
    <t>The University of Central Lancashire</t>
  </si>
  <si>
    <t>University of Chester</t>
  </si>
  <si>
    <t>The University of Chichester</t>
  </si>
  <si>
    <t>Conservatoire for Dance and Drama</t>
  </si>
  <si>
    <t>Courtauld Institute of Art</t>
  </si>
  <si>
    <t>Coventry University</t>
  </si>
  <si>
    <t>Cranfield University</t>
  </si>
  <si>
    <t>University for the Creative Arts</t>
  </si>
  <si>
    <t>University of Cumbria</t>
  </si>
  <si>
    <t>De Montfort University</t>
  </si>
  <si>
    <t>University of Derby</t>
  </si>
  <si>
    <t>The University of Dundee</t>
  </si>
  <si>
    <t>University of Durham</t>
  </si>
  <si>
    <t>The University of East Anglia</t>
  </si>
  <si>
    <t>The University of East London</t>
  </si>
  <si>
    <t>Edge Hill University</t>
  </si>
  <si>
    <t>Edinburgh Napier University</t>
  </si>
  <si>
    <t>The University of Edinburgh</t>
  </si>
  <si>
    <t>The University of Essex</t>
  </si>
  <si>
    <t>The University of Exeter</t>
  </si>
  <si>
    <t>Falmouth University</t>
  </si>
  <si>
    <t>Glasgow Caledonian University</t>
  </si>
  <si>
    <t>Glasgow School of Art</t>
  </si>
  <si>
    <t>The University of Glasgow</t>
  </si>
  <si>
    <t>University of Gloucestershire</t>
  </si>
  <si>
    <t>Glyndŵr University</t>
  </si>
  <si>
    <t>Goldsmiths College</t>
  </si>
  <si>
    <t>The University of Greenwich</t>
  </si>
  <si>
    <t>Guildhall School of Music and Drama</t>
  </si>
  <si>
    <t>Harper Adams University</t>
  </si>
  <si>
    <t>Heriot-Watt University</t>
  </si>
  <si>
    <t>University of Hertfordshire</t>
  </si>
  <si>
    <t>Heythrop College</t>
  </si>
  <si>
    <t>The University of Huddersfield</t>
  </si>
  <si>
    <t>The University of Hull</t>
  </si>
  <si>
    <t>Imperial College of Science, Technology and Medicine</t>
  </si>
  <si>
    <t>The University of Kent</t>
  </si>
  <si>
    <t>King's College London</t>
  </si>
  <si>
    <t>Kingston University</t>
  </si>
  <si>
    <t>The University of Lancaster</t>
  </si>
  <si>
    <t>Leeds Beckett University</t>
  </si>
  <si>
    <t>The University of Leeds</t>
  </si>
  <si>
    <t>Leeds Trinity University</t>
  </si>
  <si>
    <t>The University of Leicester</t>
  </si>
  <si>
    <t>The University of Lincoln</t>
  </si>
  <si>
    <t>Liverpool Hope University</t>
  </si>
  <si>
    <t>Liverpool John Moores University</t>
  </si>
  <si>
    <t>The Liverpool Institute for Performing Arts</t>
  </si>
  <si>
    <t>The University of Liverpool</t>
  </si>
  <si>
    <t>Liverpool School of Tropical Medicine</t>
  </si>
  <si>
    <t>University of the Arts, London</t>
  </si>
  <si>
    <t>London Business School</t>
  </si>
  <si>
    <t>University of London (Institutes and activities)</t>
  </si>
  <si>
    <t>London Metropolitan University</t>
  </si>
  <si>
    <t>London South Bank University</t>
  </si>
  <si>
    <t>London School of Economics and Political Science</t>
  </si>
  <si>
    <t>London School of Hygiene and Tropical Medicine</t>
  </si>
  <si>
    <t>Loughborough University</t>
  </si>
  <si>
    <t>The Manchester Metropolitan University</t>
  </si>
  <si>
    <t>The University of Manchester</t>
  </si>
  <si>
    <t>Middlesex University</t>
  </si>
  <si>
    <t>University of Newcastle-upon-Tyne</t>
  </si>
  <si>
    <t>Newman University</t>
  </si>
  <si>
    <t>The University of Northampton</t>
  </si>
  <si>
    <t>University of Northumbria at Newcastle</t>
  </si>
  <si>
    <t>Norwich University of the Arts</t>
  </si>
  <si>
    <t>University of Nottingham</t>
  </si>
  <si>
    <t>The Nottingham Trent University</t>
  </si>
  <si>
    <t>The Open University</t>
  </si>
  <si>
    <t>Oxford Brookes University</t>
  </si>
  <si>
    <t>The University of Oxford</t>
  </si>
  <si>
    <t>Plymouth College of Art</t>
  </si>
  <si>
    <t>University of Plymouth</t>
  </si>
  <si>
    <t>The University of Portsmouth</t>
  </si>
  <si>
    <t>Queen Margaret University, Edinburgh</t>
  </si>
  <si>
    <t>Queen Mary University of London</t>
  </si>
  <si>
    <t>Ravensbourne</t>
  </si>
  <si>
    <t>The University of Reading</t>
  </si>
  <si>
    <t>The Robert Gordon University</t>
  </si>
  <si>
    <t>Roehampton University</t>
  </si>
  <si>
    <t>Royal Academy of Music</t>
  </si>
  <si>
    <t>Royal Agricultural University</t>
  </si>
  <si>
    <t>Royal College of Art</t>
  </si>
  <si>
    <t>Royal College of Music</t>
  </si>
  <si>
    <t>Royal Conservatoire of Scotland</t>
  </si>
  <si>
    <t>The Royal Central School of Speech and Drama</t>
  </si>
  <si>
    <t>Royal Holloway and Bedford New College</t>
  </si>
  <si>
    <t>Royal Northern College of Music</t>
  </si>
  <si>
    <t>The Royal Veterinary College</t>
  </si>
  <si>
    <t>The University of St Andrews</t>
  </si>
  <si>
    <t>St Mary's University College</t>
  </si>
  <si>
    <t>St Mary's University, Twickenham</t>
  </si>
  <si>
    <t>The University of Salford</t>
  </si>
  <si>
    <t>SRUC</t>
  </si>
  <si>
    <t>Sheffield Hallam University</t>
  </si>
  <si>
    <t>The University of Sheffield</t>
  </si>
  <si>
    <t>Southampton Solent University</t>
  </si>
  <si>
    <t>The University of Southampton</t>
  </si>
  <si>
    <t>Staffordshire University</t>
  </si>
  <si>
    <t>The University of Stirling</t>
  </si>
  <si>
    <t>University of St Mark and St John</t>
  </si>
  <si>
    <t>Stranmillis University College</t>
  </si>
  <si>
    <t>The University of Strathclyde</t>
  </si>
  <si>
    <t>The University of Sunderland</t>
  </si>
  <si>
    <t>The University of Surrey</t>
  </si>
  <si>
    <t>The University of Sussex</t>
  </si>
  <si>
    <t>Swansea University</t>
  </si>
  <si>
    <t>Teesside University</t>
  </si>
  <si>
    <t>Trinity Laban Conservatoire of Music and Dance</t>
  </si>
  <si>
    <t>University of Wales Trinity Saint David</t>
  </si>
  <si>
    <t>University of the Highlands and Islands</t>
  </si>
  <si>
    <t>University of Ulster</t>
  </si>
  <si>
    <t>University College London</t>
  </si>
  <si>
    <t>University of South Wales</t>
  </si>
  <si>
    <t>The University of Wales (central functions)</t>
  </si>
  <si>
    <t>The University of Warwick</t>
  </si>
  <si>
    <t>University of the West of England, Bristol</t>
  </si>
  <si>
    <t>The University of the West of Scotland</t>
  </si>
  <si>
    <t>The University of West London</t>
  </si>
  <si>
    <t>The University of Westminster</t>
  </si>
  <si>
    <t>The University of Winchester</t>
  </si>
  <si>
    <t>The University of Wolverhampton</t>
  </si>
  <si>
    <t>University of Worcester</t>
  </si>
  <si>
    <t>York St John University</t>
  </si>
  <si>
    <t>The University of York</t>
  </si>
  <si>
    <t>% of staff insecure (fixed-term + atypical)</t>
  </si>
  <si>
    <t>Total staff</t>
  </si>
  <si>
    <t>HEI</t>
  </si>
  <si>
    <t>The National Film and Television School</t>
  </si>
  <si>
    <t xml:space="preserve">Total </t>
  </si>
  <si>
    <t xml:space="preserve">https://www.hesa.ac.uk/support/definitions/staff#terms-employment </t>
  </si>
  <si>
    <t xml:space="preserve">Percentages calculated by UCU.  For definitions of terms of employment see  </t>
  </si>
  <si>
    <t>Teaching Only and Teaching &amp; Research staff (Full Person Equivalent)</t>
  </si>
  <si>
    <t>All Academic staff (Full Person Equivalent)</t>
  </si>
  <si>
    <t>Column1</t>
  </si>
  <si>
    <t>Column2</t>
  </si>
  <si>
    <t>Column3</t>
  </si>
  <si>
    <t>Column4</t>
  </si>
  <si>
    <t>Column5</t>
  </si>
  <si>
    <t>Column6</t>
  </si>
  <si>
    <t xml:space="preserve"> </t>
  </si>
  <si>
    <t>2016/17</t>
  </si>
  <si>
    <t xml:space="preserve">All data from HESA Staff Record 2016/17 and rounded to the nearest 5 in accordance with the HESA rounding methodology. </t>
  </si>
  <si>
    <t>The University College of Osteopathy</t>
  </si>
  <si>
    <t>City, University of London</t>
  </si>
  <si>
    <t>Keele University</t>
  </si>
  <si>
    <t>Leeds Arts University</t>
  </si>
  <si>
    <t>Newcastle University</t>
  </si>
  <si>
    <t>Rose Bruford College of Theatre and Performance</t>
  </si>
  <si>
    <t>St George's, University of London</t>
  </si>
  <si>
    <t>SOAS University of London</t>
  </si>
  <si>
    <t>University of Suffolk</t>
  </si>
  <si>
    <t>Writtle University College</t>
  </si>
  <si>
    <t xml:space="preserve">Please select your institution from the drop down list </t>
  </si>
  <si>
    <t>Mission Group</t>
  </si>
  <si>
    <t>Academic staff 2016/17</t>
  </si>
  <si>
    <t xml:space="preserve">% fixed term </t>
  </si>
  <si>
    <t>Total non-atypical staff</t>
  </si>
  <si>
    <t>Head of Schools/Senior Function head</t>
  </si>
  <si>
    <t>Professor</t>
  </si>
  <si>
    <t>Function head</t>
  </si>
  <si>
    <t>Senior/principal lecturer, Reader, Principal Research fellow</t>
  </si>
  <si>
    <t>Lecturer, Senior Lecturer, Senior Research Fellow</t>
  </si>
  <si>
    <t>Lecturer, Research fellow, Researcher (senior research assistant), Teaching fellow</t>
  </si>
  <si>
    <t>Research assistant, Teaching assistant</t>
  </si>
  <si>
    <t>Assistant professional staff, Administrative staff</t>
  </si>
  <si>
    <t xml:space="preserve">All Academic Staff </t>
  </si>
  <si>
    <t>Non-academic staff 2016/17 (Grades 6 and above)</t>
  </si>
  <si>
    <t>Senior management</t>
  </si>
  <si>
    <t>Senior Function head</t>
  </si>
  <si>
    <t>Non-Academic section manager</t>
  </si>
  <si>
    <t>Team Leader(Professional, Technical, Administrative)</t>
  </si>
  <si>
    <t>Senior Professional(Technical)</t>
  </si>
  <si>
    <t>Senior Administrative staff ( Professional/technical)</t>
  </si>
  <si>
    <t>All Non-Academic staff</t>
  </si>
  <si>
    <t xml:space="preserve">Atypical (casual) academic staff </t>
  </si>
  <si>
    <t xml:space="preserve">Teaching only </t>
  </si>
  <si>
    <t>Research only</t>
  </si>
  <si>
    <t>Teaching and research</t>
  </si>
  <si>
    <t>Not teaching and/or research</t>
  </si>
  <si>
    <t xml:space="preserve">All Atypical Academic Staff </t>
  </si>
  <si>
    <t>D &amp; E Head of schools/Senior function head</t>
  </si>
  <si>
    <t>D &amp; E Head of schools/Senior function head Total</t>
  </si>
  <si>
    <t>F1 Professor</t>
  </si>
  <si>
    <t>F1 Professor Total</t>
  </si>
  <si>
    <t>F2 Function head</t>
  </si>
  <si>
    <t>F2 Function head Total</t>
  </si>
  <si>
    <t>I0 Non-Academic section manager, Senior/principal lecturer, Reader, Principal Research fellow</t>
  </si>
  <si>
    <t>I0 Non-Academic section manager, Senior/principal lecturer, Reader, Principal Research fellow Total</t>
  </si>
  <si>
    <t>J0 Team Leader(Professional, Technical, Administrative), Lecturer, Senior Lecturer, Senior Research Fellow</t>
  </si>
  <si>
    <t>J0 Team Leader(Professional, Technical, Administrative), Lecturer, Senior Lecturer, Senior Research Fellow Total</t>
  </si>
  <si>
    <t>K0 Senior Professional(Technical), Lecturer, Research fellow, Researcher (senior research assistant), Teaching fellow</t>
  </si>
  <si>
    <t>K0 Senior Professional(Technical), Lecturer, Research fellow, Researcher (senior research assistant), Teaching fellow Total</t>
  </si>
  <si>
    <t>L0 Senior Administrative staff ( Professional/technical) Research assistant, Teaching assistant</t>
  </si>
  <si>
    <t>L0 Senior Administrative staff ( Professional/technical) Research assistant, Teaching assistant Total</t>
  </si>
  <si>
    <t>Total</t>
  </si>
  <si>
    <t>HE provider</t>
  </si>
  <si>
    <t>Institution</t>
  </si>
  <si>
    <t xml:space="preserve">Response to UCU </t>
  </si>
  <si>
    <t>Total zero hours</t>
  </si>
  <si>
    <t>Pre 92</t>
  </si>
  <si>
    <t>Aberystwyth responded using UCEA's stock text and did not engage with the questions</t>
  </si>
  <si>
    <t>Post 92</t>
  </si>
  <si>
    <t>Anglia Ruskin responded positively, referring to work they were already undertaking and committing to more</t>
  </si>
  <si>
    <t xml:space="preserve">Aston University responded broadly positively and engaged with the issues, stating that they had no zero hours contracts and were working to put hourly paid staff on fractional contracts. </t>
  </si>
  <si>
    <t>Bangor University responded positively referring to work with UCU to eradicate zero hours contracts, pay hourly paid staff the proper rate for the job and committing to ongoing work to review insecure contracts and place staff on more secure contracts where possible.</t>
  </si>
  <si>
    <t>Bath Spa University did not respond to our letter or a follow up letter.</t>
  </si>
  <si>
    <t>Birkbeck College engaged with our letter, saying they were trying to minimise use of zero hours contracts and were happy to discuss casualisation with local UCU reps</t>
  </si>
  <si>
    <t>Birmingham City University did not respond to our letter or a follow up letter.</t>
  </si>
  <si>
    <t xml:space="preserve">Bournemouth University responded using UCEA's stock text and did not engage with the questions. In spite of this, UCU is negotiating locally with Bournemouth to move hourly paid staff onto more secure fractional part-time contracts. </t>
  </si>
  <si>
    <t xml:space="preserve">Bournemouth University </t>
  </si>
  <si>
    <t>Russell Group</t>
  </si>
  <si>
    <t xml:space="preserve">Brunel responded broadly positively, claiming to be supportive and against the 'irresponsible' use of zero hours contracts. The University said that it was open to further discussions. </t>
  </si>
  <si>
    <t>Buckinghamshire New University responded using UCEA's stock text and did not engage with the questions.</t>
  </si>
  <si>
    <t>Canterbury Christchurch used part of UCEA's stock reply but also made reference to ongoing work with UCU locally and engaged with the issues.</t>
  </si>
  <si>
    <t xml:space="preserve">Cardiff Metropolitan University are completing a lengthy review, with UCU, of their use of insecure contracts and UCU did not write to them as part of this exercise. </t>
  </si>
  <si>
    <t>Cardiff University responded using UCEA's stock text and did not engage with the questions</t>
  </si>
  <si>
    <t>Central School of Speech and Drama</t>
  </si>
  <si>
    <t>The Royal Central School of Speech and Drama responded stating that they did not recognise UCU and using UCEA's stock text.</t>
  </si>
  <si>
    <t>The Convervatoire for Dance and Drama did not respond to our letter or to a follow up letter</t>
  </si>
  <si>
    <t>The Courtauld Institute responded using UCEA's stock text and did not engage with the questions.</t>
  </si>
  <si>
    <t xml:space="preserve">Coventry University responded broadly positively to UCU, referring to work it is doing to move hourly paid staff onto more secure contracts. However, it employs many hourly paid staff in its subsidiary companies where it refuses to recognise UCU to negotiate. </t>
  </si>
  <si>
    <t xml:space="preserve">Cranfield responded to UCU by saying that it only employed a few staff on insecure contracts and believed that those staff employed on such contracts were employed so by choice. </t>
  </si>
  <si>
    <t xml:space="preserve">De Montfort University responded by using part of UCEA's stock text and declined to review its use of casual staff. It did state that it does not use zero hours contracts and that its hourly paid staff are all paid the proper rate for the job. </t>
  </si>
  <si>
    <t>Edge Hill University did not respond to our letter or a follow up letter.</t>
  </si>
  <si>
    <t>Edinburgh Napier University did not respond to our letter or to a follow-up letter.</t>
  </si>
  <si>
    <t xml:space="preserve">Glasgow Caledonian University responded positively, referring to ongoing work with UCU at local level to reduce casual employment and move stafff to more secure contracts and reiterating its commitment to continuing this work. </t>
  </si>
  <si>
    <t>The Glasgow School of Art responded positively, referring to work that has already been done with UCU locally and confirming that it is willing to continue this work.</t>
  </si>
  <si>
    <t>Glyndwr University responded using UCEA's stock text.</t>
  </si>
  <si>
    <t>Glyndwr University</t>
  </si>
  <si>
    <t>Goldsmiths responded positively to say that it had already agreed not to use zero hours contracts and that it has agreements with UCU on paying the proper rate for the job to hourly paid staff.</t>
  </si>
  <si>
    <t>The Guildhall School of Music and Drama did not respond to our letter or to a follow-up letter.</t>
  </si>
  <si>
    <t xml:space="preserve">Harper Adams responded to say that it does not employ staff on zero hours contracts and that it pays hourly paid staff the proper rate for the job but it did not commit to review its use of insecure contracts. </t>
  </si>
  <si>
    <t>Heriot- Watt University esponded using UCEA's stock text.</t>
  </si>
  <si>
    <t>Heythrop College did not respond to our letter or to a follow-up letter.</t>
  </si>
  <si>
    <t>Imperial College responded positively stating that it was reviewing its use of zero hours contracts and was open to joint work around insecure contracts more generally.</t>
  </si>
  <si>
    <t>Institute of Education</t>
  </si>
  <si>
    <t>The Institute of Education (part of UCL) did not respond.</t>
  </si>
  <si>
    <t>The City University</t>
  </si>
  <si>
    <t>King's College London responded using UCEA's stock text and did not engage with any of the issues UCU raised.</t>
  </si>
  <si>
    <t>Kingston University did not respond to our letter or to a follow-up letter.</t>
  </si>
  <si>
    <t>Leeds Beckett responded by saying that they do not use zero hours contracts, that they already pay hourly paid staff on the national pay scales and that they will be conducting a strategic review of their use of insecure contracts, during which they will consult with UCU.</t>
  </si>
  <si>
    <t>Leeds College of Art</t>
  </si>
  <si>
    <t>Leeds College of Art did not respond to our letter, or to a follow-up letter.</t>
  </si>
  <si>
    <t xml:space="preserve">Leeds College of Art </t>
  </si>
  <si>
    <t>Leeds Trinity University did not respond to our letter, or to a follow-up letter.</t>
  </si>
  <si>
    <t xml:space="preserve">Leeds Trinity University </t>
  </si>
  <si>
    <t xml:space="preserve">Liverpool Hope University responded positively, stating that they do not use zero hours contracts, that they already pay hourly paid staff on the national pay scales and that they are open to discussing insecure contracts more widely with UCU. </t>
  </si>
  <si>
    <t>Liverpool John Moores responded negatively, using the UCEA stock text and did not engage with the issues.</t>
  </si>
  <si>
    <t>London Metropolitan University did not respond to our letter, or to a follow-up letter.</t>
  </si>
  <si>
    <t>LSE responded to say that they are already convening a working group with UCU to look at their employment of Graduate Teaching Assistants</t>
  </si>
  <si>
    <t xml:space="preserve">LSHTM responded positively to say that they are already reducing their use of fixed-term contracts and that they are happy to work with the UCU branch locally. </t>
  </si>
  <si>
    <t>London South Bank University did not respond to our letter, or to a follow-up letter.</t>
  </si>
  <si>
    <t xml:space="preserve">Loughborough University responded positively to say that would commit to reviewing their use of casual contracts with UCU. </t>
  </si>
  <si>
    <t>Middlesex University did not respond to our letter, or to a follow-up letter.</t>
  </si>
  <si>
    <t>Newman University responded using the UCEA stock text and did not engage with the issues.</t>
  </si>
  <si>
    <t>Norwich University of the Arts did not respond to our letter, or to a follow-up letter.</t>
  </si>
  <si>
    <t>Oxford Brookes used part of the UCEA stock text but did refer to a new policy negotiated with UCU to give greater job security to staff on variable hours contracts.</t>
  </si>
  <si>
    <t xml:space="preserve">Queen Margaret University responded positively saying that they had now all but eradicated zero hours contracts and have a new procedure for ensuring that people are properly employed. </t>
  </si>
  <si>
    <t>Queen Mary University of London did not respond to our letter, or to a follow-up letter</t>
  </si>
  <si>
    <t>Ravensbourne College</t>
  </si>
  <si>
    <t>Ravensbourne College did not respond to our letter, or to a follow-up letter.</t>
  </si>
  <si>
    <t xml:space="preserve">Roehampton University responded by saying that they do not use zero hours contracts but 'assignment' based casual contracts. They also said they were  open to reviewing this with UCU. </t>
  </si>
  <si>
    <t>Rose Bruford College</t>
  </si>
  <si>
    <t>Royal Agricultural University did not respond to our letter, or to a follow-up letter</t>
  </si>
  <si>
    <t>Royal Academy of Music did not respond to our letter, or to a follow-up letter.</t>
  </si>
  <si>
    <t>Royal Academy of Music did not respond to our letter, or to a follow-up letter</t>
  </si>
  <si>
    <t>The Royal College of Art responded by saying that they are conducting a review of their use of casual contracts at this time, involving the local UCU branch.</t>
  </si>
  <si>
    <t>The Royal College of Music did not respond to our letter, or to a follow-up letter.</t>
  </si>
  <si>
    <t>Royal Conservatoire of Scotland did not respond to our letter, or to a follow up letter</t>
  </si>
  <si>
    <t>Royal Holloway responded to say that it does use 'Variable Hours Contracts' and that it will respond to anything raised locally by our branch, but made no further commitment.</t>
  </si>
  <si>
    <t>The Royal Northern College of Music did not respond to our letter, or to a follow-up letter.</t>
  </si>
  <si>
    <t>Sheffield Hallam University did not respond, although there are some ongoing negotiations locally around the issue of zero hour contracts</t>
  </si>
  <si>
    <t>Southampton Solent University responded positively saying that it was currently negotiating with the local UCU branch over creating more security for hourly paid lecturing staff.</t>
  </si>
  <si>
    <t>Scotland's Rural College did not respond to our letter, or to a follow-up letter</t>
  </si>
  <si>
    <t>St George's Hospital Medical School</t>
  </si>
  <si>
    <t>St George's said that it is currently reviewing its use of hourly paid staff and is open to this being raised through the lcoal bargaining machinery.</t>
  </si>
  <si>
    <t>St Mary's University College did not respond to our letter, or to a follow-up letter.</t>
  </si>
  <si>
    <t>The University of Keele</t>
  </si>
  <si>
    <t>Staffrordshire University responded to say that it is currently working with the local UCU branch to explore the possibility of creating more job security for hourly paid staff.</t>
  </si>
  <si>
    <t>Stranmillis University College did not respond to our letter, or to a follow-up letter.</t>
  </si>
  <si>
    <t xml:space="preserve">Swansea University responded by using UCEA's stock text and did not engage with the issues. </t>
  </si>
  <si>
    <t>Teesside University did not respond to our letter, or to a follow-up letter.</t>
  </si>
  <si>
    <t>The Arts University Bournemouth did not respond to our letter, or to a follow up letter.</t>
  </si>
  <si>
    <t>The City University responded by using UCEA's stock text and did not engage with the issues.</t>
  </si>
  <si>
    <t xml:space="preserve">The City University </t>
  </si>
  <si>
    <t xml:space="preserve">The Liverpool Institute for Performing Arts responded to say that it 'did not recognise the picture' UCU was painting and did not engage with the issues. </t>
  </si>
  <si>
    <t>Manchester Metropolitan University did not respond to our letter, or to a follow up letter.</t>
  </si>
  <si>
    <t xml:space="preserve">Nottingham Trent University confirmed that it does use zero hours contracts and said it had been willing to negotiate with UCU but the union had been unwilling to bargain. UCU's view was that </t>
  </si>
  <si>
    <t xml:space="preserve">The Open University did not respond but is already in intensive negotiations with UCU over this issue. </t>
  </si>
  <si>
    <t xml:space="preserve">Queen's responded by making partial use of UCEA's stock reply and did not engage with the issues we raised. </t>
  </si>
  <si>
    <t>Robert Gordon University did not respond to our letter, or to a follow-up letter.</t>
  </si>
  <si>
    <t>The Royal Veterinary College did not respond to our letter, or to a follow-up letter.</t>
  </si>
  <si>
    <t>The School of Oriental and African Studies</t>
  </si>
  <si>
    <t>SOAS did not respond to our letter, or to a follow-up letter.</t>
  </si>
  <si>
    <t>Aberdeen responded positively, pointing to work that it is already doing with UCU to reduce its use of zero hours contracts and to address insecure contracts more widely.</t>
  </si>
  <si>
    <t>The University of Bath made partial use of UCEA's stock reply but referred to local work with UCU.</t>
  </si>
  <si>
    <t>The University of Birmingham responded by using UCEA's stock text and claimed to have moved hourly paid staff from contracts for services to employment contracts.</t>
  </si>
  <si>
    <t>The University of Bolton did not respond to our letter, or to a follow-up letter.</t>
  </si>
  <si>
    <t>The University of Bradford responded using UCEA's stock reply and did not engage with the issues.</t>
  </si>
  <si>
    <t>The University of Brighton did not respond to our letter, or to a follow-up letter.</t>
  </si>
  <si>
    <t>The University of Bristol did not respond to our letter, or to a follow-up letter.</t>
  </si>
  <si>
    <t>The University of Buckingham did not respond to our letter, or to a follow-up letter.</t>
  </si>
  <si>
    <t>The University of Cambridge did not respond to our letter, or to a follow-up letter.</t>
  </si>
  <si>
    <t xml:space="preserve">The University of Central Lancashire responded by saying that it did not use zero hours contracts but did not engage with the wider issues raised. </t>
  </si>
  <si>
    <t>The University of Chichester did not respond to our letter, or to a follow-up letter.</t>
  </si>
  <si>
    <t>The University of Dundee did not respond to our letter, or to a follow-up letter.</t>
  </si>
  <si>
    <t>The University of East Anglia responded using UCEA's stock reply and did not engage with the issues</t>
  </si>
  <si>
    <t xml:space="preserve">The University of East London responded positively to say that it does not use zero hours contracts, pays its hourly paid staff the proper rate for the job and has a working group with UCU which examines the use of insecure contracts. </t>
  </si>
  <si>
    <t xml:space="preserve">The University of Edinburgh responded positively saying that it has now eradicated zero hours contracts, pays its hourly paid staff the proper rate for the job and is willing to involve UCU in a review of its use of casual and insecure contracts. </t>
  </si>
  <si>
    <t xml:space="preserve">The University of Essex made partial use of the UCEA stock reply but it also claimed to be reducing its dependence on fixed-term and hourly paid contracts. </t>
  </si>
  <si>
    <t xml:space="preserve">The University of Exeter responded by saying that it pays its hourly paid staff the proper rate for the job and regularly talks to the local UCU branch. </t>
  </si>
  <si>
    <t>The University of Glasgow did not respond, but UCU has just concluded negotiations over a new policy on the eradication of zero hours contracts and the reduction of use of casual contracts more widely.</t>
  </si>
  <si>
    <t xml:space="preserve">The University of Greenwich responded using the UCEA stock reply and did not engage with the issues raised. </t>
  </si>
  <si>
    <t xml:space="preserve">The University of Huddersfield responded by saying that it discusses these issues with UCU locally but not engaging any further. </t>
  </si>
  <si>
    <t xml:space="preserve">The University of Hull responded by saying that it was already reviewing its use of hourly paid contracts and will consult the unions in due course. </t>
  </si>
  <si>
    <t xml:space="preserve">The University of Keele responded positively saying that it does not use zero hours contracts and is open to any local discussions about its use of insecure contracts. </t>
  </si>
  <si>
    <t>The University of Kent responded positively saying that it was currently in productive negotiations with UCU locally.</t>
  </si>
  <si>
    <t xml:space="preserve">The University of Lancaster responded broadly positively stating its commitment to being an employer of choice and referring to ongoing local work to adress insecure employment. </t>
  </si>
  <si>
    <t>The University of Leeds did not respond to our letter, or to a follow-up letter.</t>
  </si>
  <si>
    <t xml:space="preserve">The University of Leicester responded negatively using the UCEA stock reply. </t>
  </si>
  <si>
    <t xml:space="preserve">The University of Lincoln responded broadly positively saying that they do not use zero hours contracts and that they have a rigorous procedure in place for reviewing appropriate contracts with the union. </t>
  </si>
  <si>
    <t>The University of Liverpool responded negatively using the UCEA stock reply.</t>
  </si>
  <si>
    <t>The University of Manchester responded negatively using the UCEA stock reply.</t>
  </si>
  <si>
    <t>The University of Northampton did not respond to our letter, or to a follow-up letter.</t>
  </si>
  <si>
    <t>The University of Oxford did not respond to our letter, or to a follow-up letter.</t>
  </si>
  <si>
    <t>The University of Portsmouth responded broadly positively, but did not make any specific commitments to review its use of insecure contracts.</t>
  </si>
  <si>
    <t xml:space="preserve">The University of Reading responded broadly positively referring to its willingness to engage locally with UCU and referring to existing work to reduce casual employment. </t>
  </si>
  <si>
    <t xml:space="preserve">The University of Salford responded negatively using the UCEA stock reply. </t>
  </si>
  <si>
    <t>The University of Sheffield responded positively saying that they do not use zero hours contracts, have developed a new policy for employing GTAs and have reviewed more than 600 contracts recently, moving 70 onto more secure contracts since December 2015.</t>
  </si>
  <si>
    <t>The University of Southampton responded negatively using the UCEA stock reply.</t>
  </si>
  <si>
    <t>The University of St Andrews did not respond to our letter, or to a follow-up letter.</t>
  </si>
  <si>
    <t>The University of Stirling did not respond to our letter, or to a follow-up letter.</t>
  </si>
  <si>
    <t>The University of Strathclyde did not respond to our letter, or to a follow-up letter.</t>
  </si>
  <si>
    <t xml:space="preserve">The University of Sunderland responded positively saying that it is already paying its hourly paid staff the proper rate for the job, most of its staff are on permanent contracts and that it is willing to work with the union to make improvements. </t>
  </si>
  <si>
    <t>The University of Surrey responded that it does not use zero hours contracts and that it is working with the local branhc to reduce its use of fixed-term contracts.</t>
  </si>
  <si>
    <t xml:space="preserve">The University of Sussex did not reply but is currently in intensive negotiations with UCU on this issue. </t>
  </si>
  <si>
    <t>The University of the West of Scotland did not respond to our letter, or to a follow-up letter.</t>
  </si>
  <si>
    <t xml:space="preserve">The University of Warwick responded positively saying that it is in the process of reviewing the pay and employment of hourly paid teaching staff and is happy to talk to the union. </t>
  </si>
  <si>
    <t>The University of West London did not respond to our letter, or to a follow-up letter.</t>
  </si>
  <si>
    <t>The University of Westminster did not respond to our letter, or to a follow-up letter.</t>
  </si>
  <si>
    <t xml:space="preserve">The University of Winchester responded positively to say that it is already paying its hourly paid staff the proper rate for the job and is happy to review its use of insecure contracts as it is already in local discussions with UCU. </t>
  </si>
  <si>
    <t>The University of Wolverhampton did not respond to our letter, or to a follow-up letter.</t>
  </si>
  <si>
    <t xml:space="preserve">The University of York responded by using part of the UCEA stock response but also said it was happy to discuss insecure contracts with the local UCU branch. </t>
  </si>
  <si>
    <t>Trinity Laban Conservatoire of Music and Dance  did not respond to our letter, or to a follow-up letter.</t>
  </si>
  <si>
    <t>University Campus Suffolk</t>
  </si>
  <si>
    <t>University Campus Suffolk  did not respond to our letter, or to a follow-up letter.</t>
  </si>
  <si>
    <t>University College Birmingham responded negatively using the UCEA stock reply.</t>
  </si>
  <si>
    <t>University College London responded negatively using the UCEA stock reply.</t>
  </si>
  <si>
    <t>University for the Creative Arts did not respond to our letter, or to a follow-up letter.</t>
  </si>
  <si>
    <t xml:space="preserve">University of Abertay Dundee responded positively saying that it has recently reviewed its use of casual and insecure contracts, is making progress on this issue and is happy to talk to UCU locally about making further progress. </t>
  </si>
  <si>
    <t xml:space="preserve">University of Bedfordshire responded using the UCEA stock reply and did not engage with the issues. </t>
  </si>
  <si>
    <t xml:space="preserve">University of Chester responded by saying that it does not use zero hours contracts but it does use casual contracts and needs the flexibility. It did not commit to a review. </t>
  </si>
  <si>
    <t xml:space="preserve">University of Cumbria responded using the UCEA stock reply and did not engage with the issues. </t>
  </si>
  <si>
    <t>University of Derby did not respond to our letter, or to a follow-up letter.</t>
  </si>
  <si>
    <t xml:space="preserve">University of Durham responded using the UCEA stock reply </t>
  </si>
  <si>
    <t>University of Gloucestershire  did not respond to our letter, or to a follow-up letter.</t>
  </si>
  <si>
    <t>University of Hertfordshire  did not respond to our letter, or to a follow-up letter.</t>
  </si>
  <si>
    <t xml:space="preserve">University of London (Institutes and activities)  responded using the UCEA stock reply </t>
  </si>
  <si>
    <t>University of London (Institutes and activities), Senate House</t>
  </si>
  <si>
    <t>University of Newcastle-upon-Tyne  did not respond to our letter, or to a follow-up letter.</t>
  </si>
  <si>
    <t>University of Northumbria at Newcastle responded negatively using the UCEA stock reply and made reference to local negotiations in which it is trying to unpick a progressive agreement for putting hourly paid staff on fractional part-time contracts.</t>
  </si>
  <si>
    <t>University of Nottingham  did not respond to our letter, or to a follow-up letter.</t>
  </si>
  <si>
    <t xml:space="preserve">University of Plymouth responded by saying that it is always reviewing its use of non-permanent contracts and aims to be an employer of choice. </t>
  </si>
  <si>
    <t xml:space="preserve">University of South Wales responded using the UCEA stock reply . </t>
  </si>
  <si>
    <t>The University of the Arts London responded positively saying that it does not use zero hours contracts, is paying its hourly paid staff the proper rate for the job and has just agreed a new policy to give hourly paid staff more job security.</t>
  </si>
  <si>
    <t>University of the Highlands and Islands did not respond to our letter, or to a follow-up letter.</t>
  </si>
  <si>
    <t xml:space="preserve">University of the West of England responded using UCEA's stock letter and did not engage with the issues. </t>
  </si>
  <si>
    <t>University of Ulster did not respond to our letter, or to a follow-up letter.</t>
  </si>
  <si>
    <t>University of Wales Trinity Saint David is completing a long-term review of its use of casual contracts.</t>
  </si>
  <si>
    <t>University of Worcester did not respond to our letter, or to a follow-up letter.</t>
  </si>
  <si>
    <t>Writtle College</t>
  </si>
  <si>
    <t>Writtle College did not respond to our letter, or to a follow-up letter.</t>
  </si>
  <si>
    <t xml:space="preserve">York St John University responded positively saying that it understood the issue and can't commit to eradicating all such contracts but will commit to reviewing them within the next 12 months with a view to creating more security. </t>
  </si>
  <si>
    <t>A0 to C2 Senior management</t>
  </si>
  <si>
    <t>M0 Assistant professional staff, Administrative staff</t>
  </si>
  <si>
    <t>% fixed term</t>
  </si>
  <si>
    <t xml:space="preserve">total </t>
  </si>
  <si>
    <t>ATYPICAL</t>
  </si>
  <si>
    <t>M0 Assistant professional staff, Administrative staff Total</t>
  </si>
  <si>
    <t>Teaching only</t>
  </si>
  <si>
    <t xml:space="preserve">Not an academic contract </t>
  </si>
  <si>
    <t>A0 to C2 Senior management Total</t>
  </si>
  <si>
    <t xml:space="preserve">No data reported to HESA </t>
  </si>
  <si>
    <t>Insecurity ranking</t>
  </si>
  <si>
    <t xml:space="preserve">Total atypical academic staff with activity listed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</si>
</sst>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_-* #,##0_-;\-* #,##0_-;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0"/>
      <color theme="1"/>
      <name val="Arial"/>
      <family val="2"/>
    </font>
    <font>
      <b/>
      <sz val="10"/>
      <color theme="1"/>
      <name val="Arial"/>
      <family val="2"/>
    </font>
    <font>
      <i/>
      <sz val="11"/>
      <color theme="1"/>
      <name val="Calibri"/>
      <family val="2"/>
      <scheme val="minor"/>
    </font>
    <font>
      <sz val="10"/>
      <color theme="1"/>
      <name val="Arial"/>
    </font>
  </fonts>
  <fills count="5">
    <fill>
      <patternFill patternType="none"/>
    </fill>
    <fill>
      <patternFill patternType="gray125"/>
    </fill>
    <fill>
      <patternFill patternType="solid">
        <fgColor theme="0"/>
        <bgColor indexed="64"/>
      </patternFill>
    </fill>
    <fill>
      <patternFill patternType="solid">
        <fgColor theme="0" tint="-0.14999847407452621"/>
        <bgColor theme="0" tint="-0.14999847407452621"/>
      </patternFill>
    </fill>
    <fill>
      <patternFill patternType="solid">
        <fgColor theme="4"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rgb="FF999999"/>
      </left>
      <right/>
      <top style="thin">
        <color rgb="FF999999"/>
      </top>
      <bottom/>
      <diagonal/>
    </border>
    <border>
      <left/>
      <right/>
      <top style="thin">
        <color rgb="FF999999"/>
      </top>
      <bottom/>
      <diagonal/>
    </border>
    <border>
      <left style="thin">
        <color rgb="FF999999"/>
      </left>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cellStyleXfs>
  <cellXfs count="63">
    <xf numFmtId="0" fontId="0" fillId="0" borderId="0" xfId="0"/>
    <xf numFmtId="0" fontId="2" fillId="0" borderId="3" xfId="0" applyFont="1" applyBorder="1" applyAlignment="1">
      <alignment wrapText="1"/>
    </xf>
    <xf numFmtId="0" fontId="0" fillId="0" borderId="5" xfId="0" applyBorder="1"/>
    <xf numFmtId="0" fontId="0" fillId="0" borderId="1" xfId="0" applyBorder="1"/>
    <xf numFmtId="165" fontId="0" fillId="0" borderId="1" xfId="1" applyNumberFormat="1" applyFont="1" applyBorder="1"/>
    <xf numFmtId="164" fontId="0" fillId="0" borderId="6" xfId="2" applyNumberFormat="1" applyFont="1" applyBorder="1"/>
    <xf numFmtId="0" fontId="0" fillId="0" borderId="7" xfId="0" applyBorder="1"/>
    <xf numFmtId="0" fontId="0" fillId="2" borderId="0" xfId="0" applyFill="1"/>
    <xf numFmtId="0" fontId="2" fillId="2" borderId="0" xfId="0" applyFont="1" applyFill="1"/>
    <xf numFmtId="0" fontId="2" fillId="0" borderId="1" xfId="0" applyFont="1" applyBorder="1"/>
    <xf numFmtId="165" fontId="0" fillId="0" borderId="1" xfId="0" applyNumberFormat="1" applyBorder="1"/>
    <xf numFmtId="165" fontId="1" fillId="0" borderId="1" xfId="1" applyNumberFormat="1" applyFont="1" applyBorder="1"/>
    <xf numFmtId="164" fontId="0" fillId="0" borderId="1" xfId="2" applyNumberFormat="1" applyFont="1" applyBorder="1"/>
    <xf numFmtId="165" fontId="2" fillId="0" borderId="1" xfId="1" applyNumberFormat="1" applyFont="1" applyBorder="1"/>
    <xf numFmtId="164" fontId="2" fillId="0" borderId="1" xfId="2" applyNumberFormat="1" applyFont="1" applyBorder="1"/>
    <xf numFmtId="165" fontId="0" fillId="0" borderId="8" xfId="1" applyNumberFormat="1" applyFont="1" applyBorder="1"/>
    <xf numFmtId="164" fontId="0" fillId="0" borderId="9" xfId="2" applyNumberFormat="1" applyFont="1" applyBorder="1"/>
    <xf numFmtId="0" fontId="3" fillId="2" borderId="0" xfId="3" applyFill="1"/>
    <xf numFmtId="165" fontId="2" fillId="0" borderId="3" xfId="1" applyNumberFormat="1" applyFont="1" applyBorder="1" applyAlignment="1">
      <alignment wrapText="1"/>
    </xf>
    <xf numFmtId="0" fontId="2" fillId="2" borderId="0" xfId="0" applyFont="1" applyFill="1" applyBorder="1"/>
    <xf numFmtId="165" fontId="0" fillId="2" borderId="0" xfId="1" applyNumberFormat="1" applyFont="1" applyFill="1" applyBorder="1"/>
    <xf numFmtId="164" fontId="0" fillId="2" borderId="0" xfId="2" applyNumberFormat="1" applyFont="1" applyFill="1" applyBorder="1"/>
    <xf numFmtId="0" fontId="0" fillId="0" borderId="2" xfId="0" applyBorder="1" applyAlignment="1">
      <alignment wrapText="1"/>
    </xf>
    <xf numFmtId="0" fontId="0" fillId="0" borderId="3" xfId="0" applyBorder="1" applyAlignment="1">
      <alignment wrapText="1"/>
    </xf>
    <xf numFmtId="0" fontId="0" fillId="0" borderId="4" xfId="0" applyBorder="1" applyAlignment="1">
      <alignment wrapText="1"/>
    </xf>
    <xf numFmtId="0" fontId="2" fillId="0" borderId="2" xfId="0" applyFont="1" applyBorder="1"/>
    <xf numFmtId="0" fontId="2" fillId="0" borderId="4" xfId="0" applyFont="1" applyBorder="1" applyAlignment="1">
      <alignment wrapText="1"/>
    </xf>
    <xf numFmtId="165" fontId="4" fillId="0" borderId="1" xfId="1" applyNumberFormat="1" applyFont="1" applyBorder="1"/>
    <xf numFmtId="165" fontId="5" fillId="0" borderId="1" xfId="1" applyNumberFormat="1" applyFont="1" applyBorder="1"/>
    <xf numFmtId="0" fontId="0" fillId="2" borderId="0" xfId="0" applyFill="1" applyBorder="1"/>
    <xf numFmtId="0" fontId="2" fillId="0" borderId="1" xfId="0" applyFont="1" applyBorder="1" applyAlignment="1">
      <alignment wrapText="1"/>
    </xf>
    <xf numFmtId="164" fontId="0" fillId="2" borderId="0" xfId="2" applyNumberFormat="1" applyFont="1" applyFill="1"/>
    <xf numFmtId="0" fontId="0" fillId="3" borderId="1" xfId="0" applyFont="1" applyFill="1" applyBorder="1"/>
    <xf numFmtId="0" fontId="0" fillId="0" borderId="1" xfId="0" applyFont="1" applyBorder="1"/>
    <xf numFmtId="0" fontId="0" fillId="2" borderId="0" xfId="0" applyFont="1" applyFill="1" applyBorder="1" applyAlignment="1">
      <alignment wrapText="1"/>
    </xf>
    <xf numFmtId="0" fontId="6" fillId="2" borderId="0" xfId="0" applyFont="1" applyFill="1"/>
    <xf numFmtId="0" fontId="0" fillId="4" borderId="11" xfId="0" applyFill="1" applyBorder="1"/>
    <xf numFmtId="0" fontId="0" fillId="2" borderId="1" xfId="0" applyFill="1" applyBorder="1"/>
    <xf numFmtId="0" fontId="2" fillId="4" borderId="11" xfId="0" applyFont="1" applyFill="1" applyBorder="1"/>
    <xf numFmtId="0" fontId="0" fillId="2" borderId="1" xfId="0" applyFont="1" applyFill="1" applyBorder="1" applyAlignment="1">
      <alignment wrapText="1"/>
    </xf>
    <xf numFmtId="165" fontId="0" fillId="2" borderId="1" xfId="1" applyNumberFormat="1" applyFont="1" applyFill="1" applyBorder="1"/>
    <xf numFmtId="164" fontId="0" fillId="2" borderId="1" xfId="2" applyNumberFormat="1" applyFont="1" applyFill="1" applyBorder="1"/>
    <xf numFmtId="0" fontId="0" fillId="2" borderId="1" xfId="0" applyFont="1" applyFill="1" applyBorder="1" applyAlignment="1">
      <alignment horizontal="left" wrapText="1"/>
    </xf>
    <xf numFmtId="0" fontId="2" fillId="2" borderId="1" xfId="0" applyFont="1" applyFill="1" applyBorder="1" applyAlignment="1">
      <alignment horizontal="left" wrapText="1"/>
    </xf>
    <xf numFmtId="165" fontId="2" fillId="2" borderId="1" xfId="1" applyNumberFormat="1" applyFont="1" applyFill="1" applyBorder="1"/>
    <xf numFmtId="164" fontId="2" fillId="2" borderId="1" xfId="2" applyNumberFormat="1" applyFont="1" applyFill="1" applyBorder="1"/>
    <xf numFmtId="0" fontId="2" fillId="2" borderId="0" xfId="0" applyFont="1" applyFill="1" applyBorder="1" applyAlignment="1">
      <alignment wrapText="1"/>
    </xf>
    <xf numFmtId="0" fontId="2" fillId="4" borderId="11" xfId="0" applyFont="1" applyFill="1" applyBorder="1" applyAlignment="1">
      <alignment wrapText="1"/>
    </xf>
    <xf numFmtId="164" fontId="0" fillId="0" borderId="0" xfId="2" applyNumberFormat="1" applyFont="1"/>
    <xf numFmtId="1" fontId="7" fillId="0" borderId="12" xfId="0" applyNumberFormat="1" applyFont="1" applyBorder="1"/>
    <xf numFmtId="1" fontId="7" fillId="0" borderId="13" xfId="0" applyNumberFormat="1" applyFont="1" applyBorder="1"/>
    <xf numFmtId="164" fontId="7" fillId="0" borderId="12" xfId="2" applyNumberFormat="1" applyFont="1" applyBorder="1"/>
    <xf numFmtId="1" fontId="0" fillId="0" borderId="0" xfId="0" applyNumberFormat="1"/>
    <xf numFmtId="1" fontId="7" fillId="0" borderId="14" xfId="0" applyNumberFormat="1" applyFont="1" applyBorder="1"/>
    <xf numFmtId="1" fontId="7" fillId="0" borderId="0" xfId="0" applyNumberFormat="1" applyFont="1"/>
    <xf numFmtId="1" fontId="7" fillId="0" borderId="15" xfId="0" applyNumberFormat="1" applyFont="1" applyBorder="1"/>
    <xf numFmtId="1" fontId="7" fillId="0" borderId="16" xfId="0" applyNumberFormat="1" applyFont="1" applyBorder="1"/>
    <xf numFmtId="0" fontId="2" fillId="3" borderId="1" xfId="0" applyFont="1" applyFill="1" applyBorder="1"/>
    <xf numFmtId="165" fontId="2" fillId="0" borderId="1" xfId="1" applyNumberFormat="1" applyFont="1" applyBorder="1" applyAlignment="1">
      <alignment wrapText="1"/>
    </xf>
    <xf numFmtId="165" fontId="0" fillId="0" borderId="17" xfId="1" applyNumberFormat="1" applyFont="1" applyBorder="1"/>
    <xf numFmtId="165" fontId="0" fillId="0" borderId="17" xfId="0" applyNumberFormat="1" applyBorder="1"/>
    <xf numFmtId="165" fontId="1" fillId="0" borderId="17" xfId="1" applyNumberFormat="1" applyFont="1" applyBorder="1"/>
    <xf numFmtId="165" fontId="0" fillId="0" borderId="10" xfId="1" applyNumberFormat="1" applyFont="1" applyBorder="1"/>
  </cellXfs>
  <cellStyles count="4">
    <cellStyle name="Comma" xfId="1" builtinId="3"/>
    <cellStyle name="Hyperlink" xfId="3" builtinId="8"/>
    <cellStyle name="Normal" xfId="0" builtinId="0"/>
    <cellStyle name="Percent" xfId="2" builtinId="5"/>
  </cellStyles>
  <dxfs count="50">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dxf>
    <dxf>
      <border>
        <bottom style="thin">
          <color indexed="64"/>
        </bottom>
      </border>
    </dxf>
    <dxf>
      <font>
        <b/>
        <i val="0"/>
        <strike val="0"/>
        <condense val="0"/>
        <extend val="0"/>
        <outline val="0"/>
        <shadow val="0"/>
        <u val="none"/>
        <vertAlign val="baseline"/>
        <sz val="11"/>
        <color theme="1"/>
        <name val="Calibri"/>
        <scheme val="minor"/>
      </font>
      <numFmt numFmtId="165" formatCode="_-* #,##0_-;\-* #,##0_-;_-* &quot;-&quot;??_-;_-@_-"/>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theme="1"/>
        <name val="Calibri"/>
        <scheme val="minor"/>
      </font>
      <numFmt numFmtId="165" formatCode="_-* #,##0_-;\-* #,##0_-;_-* &quot;-&quot;??_-;_-@_-"/>
      <alignment horizontal="general" vertical="bottom" textRotation="0" wrapText="1" indent="0" justifyLastLine="0" shrinkToFit="0" readingOrder="0"/>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dxf>
    <dxf>
      <border>
        <bottom style="thin">
          <color indexed="64"/>
        </bottom>
      </border>
    </dxf>
    <dxf>
      <font>
        <b/>
        <i val="0"/>
        <strike val="0"/>
        <condense val="0"/>
        <extend val="0"/>
        <outline val="0"/>
        <shadow val="0"/>
        <u val="none"/>
        <vertAlign val="baseline"/>
        <sz val="11"/>
        <color theme="1"/>
        <name val="Calibri"/>
        <scheme val="minor"/>
      </font>
      <numFmt numFmtId="165" formatCode="_-* #,##0_-;\-* #,##0_-;_-* &quot;-&quot;??_-;_-@_-"/>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_-* #,##0_-;\-* #,##0_-;_-* &quot;-&quot;??_-;_-@_-"/>
      <fill>
        <patternFill patternType="solid">
          <fgColor indexed="64"/>
          <bgColor theme="0"/>
        </patternFill>
      </fill>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left style="thin">
          <color indexed="64"/>
        </left>
        <right style="thin">
          <color indexed="64"/>
        </right>
        <top style="thin">
          <color indexed="64"/>
        </top>
        <bottom style="thin">
          <color indexed="64"/>
        </bottom>
        <vertical/>
        <horizontal/>
      </border>
    </dxf>
    <dxf>
      <border diagonalUp="0" diagonalDown="0">
        <left/>
        <right style="thin">
          <color indexed="64"/>
        </right>
        <top style="thin">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1"/>
        <name val="Calibri"/>
        <scheme val="minor"/>
      </font>
      <fill>
        <patternFill patternType="solid">
          <fgColor indexed="64"/>
          <bgColor theme="0"/>
        </patternFill>
      </fill>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1"/>
        <name val="Calibri"/>
        <scheme val="minor"/>
      </font>
      <numFmt numFmtId="165" formatCode="_-* #,##0_-;\-* #,##0_-;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5" formatCode="_-* #,##0_-;\-* #,##0_-;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65" formatCode="_-* #,##0_-;\-* #,##0_-;_-* &quot;-&quot;??_-;_-@_-"/>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Arial"/>
        <scheme val="none"/>
      </font>
      <numFmt numFmtId="165" formatCode="_-* #,##0_-;\-* #,##0_-;_-* &quot;-&quot;??_-;_-@_-"/>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border>
        <bottom style="thin">
          <color indexed="64"/>
        </bottom>
      </border>
    </dxf>
    <dxf>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1247775</xdr:colOff>
      <xdr:row>1</xdr:row>
      <xdr:rowOff>28575</xdr:rowOff>
    </xdr:from>
    <xdr:to>
      <xdr:col>7</xdr:col>
      <xdr:colOff>342900</xdr:colOff>
      <xdr:row>5</xdr:row>
      <xdr:rowOff>42514</xdr:rowOff>
    </xdr:to>
    <xdr:pic>
      <xdr:nvPicPr>
        <xdr:cNvPr id="2" name="Picture 1"/>
        <xdr:cNvPicPr>
          <a:picLocks noChangeAspect="1"/>
        </xdr:cNvPicPr>
      </xdr:nvPicPr>
      <xdr:blipFill>
        <a:blip xmlns:r="http://schemas.openxmlformats.org/officeDocument/2006/relationships" r:embed="rId1"/>
        <a:stretch>
          <a:fillRect/>
        </a:stretch>
      </xdr:blipFill>
      <xdr:spPr>
        <a:xfrm>
          <a:off x="9144000" y="219075"/>
          <a:ext cx="2247900" cy="794989"/>
        </a:xfrm>
        <a:prstGeom prst="rect">
          <a:avLst/>
        </a:prstGeom>
      </xdr:spPr>
    </xdr:pic>
    <xdr:clientData/>
  </xdr:twoCellAnchor>
</xdr:wsDr>
</file>

<file path=xl/tables/table1.xml><?xml version="1.0" encoding="utf-8"?>
<table xmlns="http://schemas.openxmlformats.org/spreadsheetml/2006/main" id="2" name="Table2" displayName="Table2" ref="B5:H170" totalsRowShown="0" headerRowDxfId="49" headerRowBorderDxfId="48" tableBorderDxfId="47" totalsRowBorderDxfId="46">
  <tableColumns count="7">
    <tableColumn id="1" name="HEI" dataDxfId="45"/>
    <tableColumn id="2" name="Open-ended/Permanent" dataDxfId="44" dataCellStyle="Comma"/>
    <tableColumn id="3" name="Fixed-term" dataDxfId="43" dataCellStyle="Comma"/>
    <tableColumn id="4" name="Atypical " dataDxfId="42" dataCellStyle="Comma"/>
    <tableColumn id="5" name="Total staff" dataDxfId="41" dataCellStyle="Comma"/>
    <tableColumn id="6" name="% of staff insecure (fixed-term + atypical)" dataDxfId="40" dataCellStyle="Percent"/>
    <tableColumn id="7" name="Insecurity ranking" dataDxfId="39"/>
  </tableColumns>
  <tableStyleInfo name="TableStyleLight1" showFirstColumn="0" showLastColumn="0" showRowStripes="1" showColumnStripes="0"/>
</table>
</file>

<file path=xl/tables/table2.xml><?xml version="1.0" encoding="utf-8"?>
<table xmlns="http://schemas.openxmlformats.org/spreadsheetml/2006/main" id="1" name="Table1" displayName="Table1" ref="A4:G32" totalsRowShown="0" headerRowDxfId="38" dataDxfId="37" tableBorderDxfId="36" dataCellStyle="Comma">
  <tableColumns count="7">
    <tableColumn id="1" name="2016/17" dataDxfId="35"/>
    <tableColumn id="2" name="Column1" dataDxfId="34" dataCellStyle="Comma"/>
    <tableColumn id="3" name="Column2" dataDxfId="33" dataCellStyle="Comma"/>
    <tableColumn id="4" name="Column3" dataDxfId="32" dataCellStyle="Comma"/>
    <tableColumn id="5" name="Column4" dataDxfId="31" dataCellStyle="Comma"/>
    <tableColumn id="6" name="Column5" dataDxfId="30" dataCellStyle="Percent"/>
    <tableColumn id="7" name="Column6" dataDxfId="29" dataCellStyle="Comma"/>
  </tableColumns>
  <tableStyleInfo name="TableStyleLight1" showFirstColumn="0" showLastColumn="0" showRowStripes="1" showColumnStripes="0"/>
</table>
</file>

<file path=xl/tables/table3.xml><?xml version="1.0" encoding="utf-8"?>
<table xmlns="http://schemas.openxmlformats.org/spreadsheetml/2006/main" id="3" name="Table3" displayName="Table3" ref="A5:F169" totalsRowShown="0" headerRowDxfId="28" dataDxfId="26" headerRowBorderDxfId="27" tableBorderDxfId="25" totalsRowBorderDxfId="24" headerRowCellStyle="Comma" dataCellStyle="Comma">
  <autoFilter ref="A5:F169"/>
  <tableColumns count="6">
    <tableColumn id="2" name="HEI" dataDxfId="23"/>
    <tableColumn id="3" name="Open-ended/Permanent" dataDxfId="22" dataCellStyle="Comma"/>
    <tableColumn id="4" name="Fixed-term" dataDxfId="21" dataCellStyle="Comma"/>
    <tableColumn id="5" name="Atypical " dataDxfId="20" dataCellStyle="Comma"/>
    <tableColumn id="6" name="Total staff" dataDxfId="19" dataCellStyle="Comma"/>
    <tableColumn id="7" name="% of staff insecure (fixed-term + atypical)" dataDxfId="18" dataCellStyle="Percent"/>
  </tableColumns>
  <tableStyleInfo name="TableStyleLight1" showFirstColumn="0" showLastColumn="0" showRowStripes="1" showColumnStripes="0"/>
</table>
</file>

<file path=xl/tables/table4.xml><?xml version="1.0" encoding="utf-8"?>
<table xmlns="http://schemas.openxmlformats.org/spreadsheetml/2006/main" id="5" name="Table5" displayName="Table5" ref="G5:G169" totalsRowShown="0" headerRowDxfId="17" dataDxfId="15" headerRowBorderDxfId="16" tableBorderDxfId="14" totalsRowBorderDxfId="13" headerRowCellStyle="Comma" dataCellStyle="Comma">
  <autoFilter ref="G5:G169"/>
  <tableColumns count="1">
    <tableColumn id="1" name="Insecurity ranking" dataDxfId="12" dataCellStyle="Comma"/>
  </tableColumns>
  <tableStyleInfo name="TableStyleLight1" showFirstColumn="0" showLastColumn="0" showRowStripes="1" showColumnStripes="0"/>
</table>
</file>

<file path=xl/tables/table5.xml><?xml version="1.0" encoding="utf-8"?>
<table xmlns="http://schemas.openxmlformats.org/spreadsheetml/2006/main" id="4" name="Table4" displayName="Table4" ref="A6:G31" totalsRowShown="0" headerRowDxfId="11" dataDxfId="9" headerRowBorderDxfId="10" tableBorderDxfId="8" totalsRowBorderDxfId="7" headerRowCellStyle="Comma" dataCellStyle="Comma">
  <autoFilter ref="A6:G31"/>
  <tableColumns count="7">
    <tableColumn id="1" name="HEI" dataDxfId="6"/>
    <tableColumn id="2" name="Open-ended/Permanent" dataDxfId="5" dataCellStyle="Comma"/>
    <tableColumn id="3" name="Fixed-term" dataDxfId="4" dataCellStyle="Comma"/>
    <tableColumn id="4" name="Atypical " dataDxfId="3" dataCellStyle="Comma"/>
    <tableColumn id="5" name="Total staff" dataDxfId="2" dataCellStyle="Comma"/>
    <tableColumn id="6" name="% of staff insecure (fixed-term + atypical)" dataDxfId="1" dataCellStyle="Percent">
      <calculatedColumnFormula>(C7+D7)/E7</calculatedColumnFormula>
    </tableColumn>
    <tableColumn id="7" name="Insecurity ranking" dataDxfId="0" dataCellStyle="Comma"/>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hyperlink" Target="https://www.hesa.ac.uk/support/definitions/staff" TargetMode="External"/></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3.bin"/><Relationship Id="rId1" Type="http://schemas.openxmlformats.org/officeDocument/2006/relationships/hyperlink" Target="https://www.hesa.ac.uk/support/definitions/staff"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s://www.hesa.ac.uk/support/definitions/staff" TargetMode="Externa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5.bin"/><Relationship Id="rId1" Type="http://schemas.openxmlformats.org/officeDocument/2006/relationships/hyperlink" Target="https://www.hesa.ac.uk/support/definitions/staf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V576"/>
  <sheetViews>
    <sheetView tabSelected="1" zoomScaleNormal="100" workbookViewId="0">
      <selection activeCell="I35" sqref="I35"/>
    </sheetView>
  </sheetViews>
  <sheetFormatPr defaultColWidth="0" defaultRowHeight="15" customHeight="1" zeroHeight="1" x14ac:dyDescent="0.25"/>
  <cols>
    <col min="1" max="1" width="6.42578125" style="7" customWidth="1"/>
    <col min="2" max="2" width="49.140625" style="7" customWidth="1"/>
    <col min="3" max="3" width="24.28515625" style="7" customWidth="1"/>
    <col min="4" max="4" width="19.140625" style="7" customWidth="1"/>
    <col min="5" max="5" width="19.42578125" style="7" customWidth="1"/>
    <col min="6" max="6" width="24.7109375" style="7" customWidth="1"/>
    <col min="7" max="7" width="22.5703125" style="7" customWidth="1"/>
    <col min="8" max="8" width="8.7109375" style="7" customWidth="1"/>
    <col min="9" max="9" width="21.5703125" style="7" customWidth="1"/>
    <col min="10" max="10" width="20.42578125" style="7" hidden="1"/>
    <col min="11" max="11" width="19.140625" style="7" hidden="1"/>
    <col min="12" max="12" width="17.28515625" style="7" hidden="1"/>
    <col min="13" max="13" width="25.28515625" style="7" hidden="1"/>
    <col min="14" max="30" width="9.140625" style="7" hidden="1"/>
    <col min="31" max="31" width="47" style="7" hidden="1"/>
    <col min="32" max="32" width="24.42578125" style="7" hidden="1"/>
    <col min="33" max="34" width="9.140625" style="7" hidden="1"/>
    <col min="35" max="35" width="27.140625" style="7" hidden="1"/>
    <col min="36" max="16384" width="9.140625" style="7" hidden="1"/>
  </cols>
  <sheetData>
    <row r="1" spans="2:10" x14ac:dyDescent="0.25"/>
    <row r="2" spans="2:10" ht="15.75" thickBot="1" x14ac:dyDescent="0.3">
      <c r="B2" s="35" t="s">
        <v>185</v>
      </c>
      <c r="D2" s="19" t="s">
        <v>186</v>
      </c>
    </row>
    <row r="3" spans="2:10" ht="15.75" thickBot="1" x14ac:dyDescent="0.3">
      <c r="B3" s="36" t="s">
        <v>44</v>
      </c>
      <c r="D3" s="37" t="str">
        <f>VLOOKUP(B3, $AR$65:$AT$226, 2, FALSE)</f>
        <v>Russell Group</v>
      </c>
    </row>
    <row r="4" spans="2:10" x14ac:dyDescent="0.25"/>
    <row r="5" spans="2:10" x14ac:dyDescent="0.25"/>
    <row r="6" spans="2:10" ht="15.75" thickBot="1" x14ac:dyDescent="0.3"/>
    <row r="7" spans="2:10" ht="15.75" thickBot="1" x14ac:dyDescent="0.3">
      <c r="B7" s="38" t="s">
        <v>187</v>
      </c>
      <c r="C7" s="38" t="s">
        <v>0</v>
      </c>
      <c r="D7" s="38" t="s">
        <v>1</v>
      </c>
      <c r="E7" s="38" t="s">
        <v>188</v>
      </c>
      <c r="F7" s="38" t="s">
        <v>189</v>
      </c>
    </row>
    <row r="8" spans="2:10" x14ac:dyDescent="0.25">
      <c r="B8" s="39" t="s">
        <v>190</v>
      </c>
      <c r="C8" s="40">
        <f>VLOOKUP($B$3, $A$64:$AG$230, 2, FALSE)</f>
        <v>20</v>
      </c>
      <c r="D8" s="40">
        <f>VLOOKUP($B$3, $A$64:$AG$230, 3, FALSE)</f>
        <v>30</v>
      </c>
      <c r="E8" s="41">
        <f>VLOOKUP($B$3, $A$64:$AG$230, 4, FALSE)</f>
        <v>0.6</v>
      </c>
      <c r="F8" s="40">
        <f>VLOOKUP($B$3, $A$64:$AG$230, 5, FALSE)</f>
        <v>50</v>
      </c>
    </row>
    <row r="9" spans="2:10" x14ac:dyDescent="0.25">
      <c r="B9" s="39" t="s">
        <v>191</v>
      </c>
      <c r="C9" s="40">
        <f>VLOOKUP($B$3, $A$64:$AG$230, 6, FALSE)</f>
        <v>295</v>
      </c>
      <c r="D9" s="40">
        <f>VLOOKUP($B$3, $A$64:$AG$230, 7, FALSE)</f>
        <v>10</v>
      </c>
      <c r="E9" s="41">
        <f>VLOOKUP($B$3, $A$64:$AG$230, 8, FALSE)</f>
        <v>3.2786885245901641E-2</v>
      </c>
      <c r="F9" s="40">
        <f>VLOOKUP($B$3, $A$64:$AG$230, 9, FALSE)</f>
        <v>305</v>
      </c>
    </row>
    <row r="10" spans="2:10" x14ac:dyDescent="0.25">
      <c r="B10" s="39" t="s">
        <v>192</v>
      </c>
      <c r="C10" s="40">
        <f>VLOOKUP($B$3, $A$64:$AG$230, 10, FALSE)</f>
        <v>0</v>
      </c>
      <c r="D10" s="40">
        <f>VLOOKUP($B$3, $A$64:$AG$230, 11, FALSE)</f>
        <v>0</v>
      </c>
      <c r="E10" s="41">
        <f>VLOOKUP($B$3, $A$64:$AG$230, 12, FALSE)</f>
        <v>0</v>
      </c>
      <c r="F10" s="40">
        <f>VLOOKUP($B$3, $A$64:$AG$230, 13, FALSE)</f>
        <v>0</v>
      </c>
    </row>
    <row r="11" spans="2:10" ht="31.5" customHeight="1" x14ac:dyDescent="0.25">
      <c r="B11" s="39" t="s">
        <v>193</v>
      </c>
      <c r="C11" s="40">
        <f>VLOOKUP($B$3, $A$64:$AG$230, 14, FALSE)</f>
        <v>335</v>
      </c>
      <c r="D11" s="40">
        <f>VLOOKUP($B$3, $A$64:$AG$230, 15, FALSE)</f>
        <v>15</v>
      </c>
      <c r="E11" s="41">
        <f>VLOOKUP($B$3, $A$64:$AG$230, 16, FALSE)</f>
        <v>4.2857142857142858E-2</v>
      </c>
      <c r="F11" s="40">
        <f>VLOOKUP($B$3, $A$64:$AG$230, 17, FALSE)</f>
        <v>350</v>
      </c>
      <c r="J11" s="7" t="s">
        <v>172</v>
      </c>
    </row>
    <row r="12" spans="2:10" x14ac:dyDescent="0.25">
      <c r="B12" s="39" t="s">
        <v>194</v>
      </c>
      <c r="C12" s="40">
        <f>VLOOKUP($B$3, $A$64:$AG$230, 18, FALSE)</f>
        <v>265</v>
      </c>
      <c r="D12" s="40">
        <f>VLOOKUP($B$3, $A$64:$AG$230, 19, FALSE)</f>
        <v>50</v>
      </c>
      <c r="E12" s="41">
        <f>VLOOKUP($B$3, $A$64:$AG$230, 20, FALSE)</f>
        <v>0.15873015873015872</v>
      </c>
      <c r="F12" s="40">
        <f>VLOOKUP($B$3, $A$64:$AG$230, 21, FALSE)</f>
        <v>315</v>
      </c>
    </row>
    <row r="13" spans="2:10" ht="31.5" customHeight="1" x14ac:dyDescent="0.25">
      <c r="B13" s="39" t="s">
        <v>195</v>
      </c>
      <c r="C13" s="40">
        <f>VLOOKUP($B$3, $A$64:$AG$230, 22, FALSE)</f>
        <v>185</v>
      </c>
      <c r="D13" s="40">
        <f>VLOOKUP($B$3, $A$64:$AG$230, 23, FALSE)</f>
        <v>375</v>
      </c>
      <c r="E13" s="41">
        <f>VLOOKUP($B$3, $A$64:$AG$230, 24, FALSE)</f>
        <v>0.67567567567567566</v>
      </c>
      <c r="F13" s="40">
        <f>VLOOKUP($B$3, $A$64:$AG$230, 25, FALSE)</f>
        <v>555</v>
      </c>
    </row>
    <row r="14" spans="2:10" ht="18.75" customHeight="1" x14ac:dyDescent="0.25">
      <c r="B14" s="39" t="s">
        <v>196</v>
      </c>
      <c r="C14" s="40">
        <f>VLOOKUP($B$3, $A$64:$AG$230, 26, FALSE)</f>
        <v>60</v>
      </c>
      <c r="D14" s="40">
        <f>VLOOKUP($B$3, $A$64:$AG$230, 27, FALSE)</f>
        <v>45</v>
      </c>
      <c r="E14" s="41">
        <f>VLOOKUP($B$3, $A$64:$AG$230, 28, FALSE)</f>
        <v>0.42857142857142855</v>
      </c>
      <c r="F14" s="40">
        <f>VLOOKUP($B$3, $A$64:$AG$230, 29, FALSE)</f>
        <v>105</v>
      </c>
    </row>
    <row r="15" spans="2:10" ht="18.75" customHeight="1" x14ac:dyDescent="0.25">
      <c r="B15" s="42" t="s">
        <v>197</v>
      </c>
      <c r="C15" s="40">
        <f>VLOOKUP($B$3, $A$64:$AG$230, 30, FALSE)</f>
        <v>0</v>
      </c>
      <c r="D15" s="40">
        <f>VLOOKUP($B$3, $A$64:$AG$230, 31, FALSE)</f>
        <v>15</v>
      </c>
      <c r="E15" s="41">
        <f>VLOOKUP($B$3, $A$64:$AG$230, 32, FALSE)</f>
        <v>0.94117647058823517</v>
      </c>
      <c r="F15" s="40">
        <f>VLOOKUP($B$3, $A$64:$AG$230, 33, FALSE)</f>
        <v>15</v>
      </c>
    </row>
    <row r="16" spans="2:10" ht="18.75" customHeight="1" x14ac:dyDescent="0.25">
      <c r="B16" s="43" t="s">
        <v>198</v>
      </c>
      <c r="C16" s="44">
        <f>SUM(C8:C15)</f>
        <v>1160</v>
      </c>
      <c r="D16" s="44">
        <f>SUM(D8:D15)</f>
        <v>540</v>
      </c>
      <c r="E16" s="45">
        <f>D16/F16</f>
        <v>0.31764705882352939</v>
      </c>
      <c r="F16" s="44">
        <f>C16+D16</f>
        <v>1700</v>
      </c>
    </row>
    <row r="17" spans="2:7" ht="15.75" thickBot="1" x14ac:dyDescent="0.3">
      <c r="B17" s="46"/>
    </row>
    <row r="18" spans="2:7" ht="15.75" thickBot="1" x14ac:dyDescent="0.3">
      <c r="B18" s="38" t="s">
        <v>199</v>
      </c>
      <c r="C18" s="38" t="s">
        <v>0</v>
      </c>
      <c r="D18" s="38" t="s">
        <v>1</v>
      </c>
      <c r="E18" s="38" t="s">
        <v>188</v>
      </c>
      <c r="F18" s="38" t="s">
        <v>189</v>
      </c>
    </row>
    <row r="19" spans="2:7" x14ac:dyDescent="0.25">
      <c r="B19" s="42" t="s">
        <v>200</v>
      </c>
      <c r="C19" s="40">
        <f>VLOOKUP($B$3, $A$232:$AM$402, 2, FALSE)</f>
        <v>10</v>
      </c>
      <c r="D19" s="40">
        <f>VLOOKUP($B$3, $A$232:$AM$402, 3, FALSE)</f>
        <v>0</v>
      </c>
      <c r="E19" s="41">
        <f>VLOOKUP($B$3, $A$232:$AM$402, 4, FALSE)</f>
        <v>0</v>
      </c>
      <c r="F19" s="40">
        <f>VLOOKUP($B$3, $A$232:$AM$402, 5, FALSE)</f>
        <v>10</v>
      </c>
    </row>
    <row r="20" spans="2:7" x14ac:dyDescent="0.25">
      <c r="B20" s="42" t="s">
        <v>201</v>
      </c>
      <c r="C20" s="40">
        <f>VLOOKUP($B$3, $A$232:$AM$402, 6, FALSE)</f>
        <v>20</v>
      </c>
      <c r="D20" s="40">
        <f>VLOOKUP($B$3, $A$232:$AM$402, 7, FALSE)</f>
        <v>0</v>
      </c>
      <c r="E20" s="41">
        <f>VLOOKUP($B$3, $A$232:$AM$402, 8, FALSE)</f>
        <v>0</v>
      </c>
      <c r="F20" s="40">
        <f>VLOOKUP($B$3, $A$232:$AM$402, 9, FALSE)</f>
        <v>20</v>
      </c>
    </row>
    <row r="21" spans="2:7" x14ac:dyDescent="0.25">
      <c r="B21" s="42" t="s">
        <v>192</v>
      </c>
      <c r="C21" s="40">
        <f>VLOOKUP($B$3, $A$232:$AM$402, 10, FALSE)</f>
        <v>0</v>
      </c>
      <c r="D21" s="40">
        <f>VLOOKUP($B$3, $A$232:$AM$402, 11, FALSE)</f>
        <v>0</v>
      </c>
      <c r="E21" s="41">
        <f>VLOOKUP($B$3, $A$232:$AM$402, 12, FALSE)</f>
        <v>0</v>
      </c>
      <c r="F21" s="40">
        <f>VLOOKUP($B$3, $A$232:$AM$402, 13, FALSE)</f>
        <v>0</v>
      </c>
    </row>
    <row r="22" spans="2:7" x14ac:dyDescent="0.25">
      <c r="B22" s="42" t="s">
        <v>202</v>
      </c>
      <c r="C22" s="40">
        <f>VLOOKUP($B$3, $A$232:$AM$402, 14, FALSE)</f>
        <v>10</v>
      </c>
      <c r="D22" s="40">
        <f>VLOOKUP($B$3, $A$232:$AM$402, 15, FALSE)</f>
        <v>0</v>
      </c>
      <c r="E22" s="41">
        <f>VLOOKUP($B$3, $A$232:$AM$402, 16, FALSE)</f>
        <v>0</v>
      </c>
      <c r="F22" s="40">
        <f>VLOOKUP($B$3, $A$232:$AM$402, 17, FALSE)</f>
        <v>10</v>
      </c>
    </row>
    <row r="23" spans="2:7" ht="30" x14ac:dyDescent="0.25">
      <c r="B23" s="42" t="s">
        <v>203</v>
      </c>
      <c r="C23" s="40">
        <f>VLOOKUP($B$3, $A$232:$AM$402, 18, FALSE)</f>
        <v>50</v>
      </c>
      <c r="D23" s="40">
        <f>VLOOKUP($B$3, $A$232:$AM$402, 19, FALSE)</f>
        <v>5</v>
      </c>
      <c r="E23" s="41">
        <f>VLOOKUP($B$3, $A$232:$AM$402, 20, FALSE)</f>
        <v>9.0909090909090912E-2</v>
      </c>
      <c r="F23" s="40">
        <f>VLOOKUP($B$3, $A$232:$AM$402, 21, FALSE)</f>
        <v>55</v>
      </c>
    </row>
    <row r="24" spans="2:7" x14ac:dyDescent="0.25">
      <c r="B24" s="42" t="s">
        <v>204</v>
      </c>
      <c r="C24" s="40">
        <f>VLOOKUP($B$3, $A$232:$AM$402, 22, FALSE)</f>
        <v>205</v>
      </c>
      <c r="D24" s="40">
        <f>VLOOKUP($B$3, $A$232:$AM$402, 23, FALSE)</f>
        <v>20</v>
      </c>
      <c r="E24" s="41">
        <f>VLOOKUP($B$3, $A$232:$AM$402, 24, FALSE)</f>
        <v>8.6956521739130432E-2</v>
      </c>
      <c r="F24" s="40">
        <f>VLOOKUP($B$3, $A$232:$AM$402, 25, FALSE)</f>
        <v>230</v>
      </c>
    </row>
    <row r="25" spans="2:7" x14ac:dyDescent="0.25">
      <c r="B25" s="42" t="s">
        <v>205</v>
      </c>
      <c r="C25" s="40">
        <f>VLOOKUP($B$3, $A$232:$AM$402, 26, FALSE)</f>
        <v>405</v>
      </c>
      <c r="D25" s="40">
        <f>VLOOKUP($B$3, $A$232:$AM$402, 27, FALSE)</f>
        <v>45</v>
      </c>
      <c r="E25" s="41">
        <f>VLOOKUP($B$3, $A$232:$AM$402, 28, FALSE)</f>
        <v>0.1</v>
      </c>
      <c r="F25" s="40">
        <f>VLOOKUP($B$3, $A$232:$AM$402, 29, FALSE)</f>
        <v>450</v>
      </c>
    </row>
    <row r="26" spans="2:7" x14ac:dyDescent="0.25">
      <c r="B26" s="42" t="s">
        <v>197</v>
      </c>
      <c r="C26" s="40">
        <f>VLOOKUP($B$3, $A$232:$AM$402, 30, FALSE)</f>
        <v>220</v>
      </c>
      <c r="D26" s="40">
        <f>VLOOKUP($B$3, $A$232:$AM$402, 31, FALSE)</f>
        <v>40</v>
      </c>
      <c r="E26" s="41">
        <f>VLOOKUP($B$3, $A$232:$AM$402, 32, FALSE)</f>
        <v>0.15384615384615385</v>
      </c>
      <c r="F26" s="40">
        <f>VLOOKUP($B$3, $A$232:$AM$402, 33, FALSE)</f>
        <v>260</v>
      </c>
    </row>
    <row r="27" spans="2:7" ht="21.75" customHeight="1" x14ac:dyDescent="0.25">
      <c r="B27" s="43" t="s">
        <v>206</v>
      </c>
      <c r="C27" s="44">
        <f>SUM(C19:C26)</f>
        <v>920</v>
      </c>
      <c r="D27" s="44">
        <f>SUM(D19:D26)</f>
        <v>110</v>
      </c>
      <c r="E27" s="45">
        <f>D27/F27</f>
        <v>0.10628019323671498</v>
      </c>
      <c r="F27" s="44">
        <f>SUM(F19:F26)</f>
        <v>1035</v>
      </c>
    </row>
    <row r="28" spans="2:7" ht="15.75" thickBot="1" x14ac:dyDescent="0.3">
      <c r="B28" s="46"/>
    </row>
    <row r="29" spans="2:7" ht="30.75" thickBot="1" x14ac:dyDescent="0.3">
      <c r="B29" s="47" t="s">
        <v>207</v>
      </c>
      <c r="C29" s="47" t="s">
        <v>208</v>
      </c>
      <c r="D29" s="47" t="s">
        <v>209</v>
      </c>
      <c r="E29" s="47" t="s">
        <v>210</v>
      </c>
      <c r="F29" s="47" t="s">
        <v>211</v>
      </c>
      <c r="G29" s="47" t="s">
        <v>417</v>
      </c>
    </row>
    <row r="30" spans="2:7" x14ac:dyDescent="0.25">
      <c r="B30" s="39" t="s">
        <v>190</v>
      </c>
      <c r="C30" s="40">
        <f>VLOOKUP($B$3,$A$406:$BC$571, 2, FALSE)</f>
        <v>0</v>
      </c>
      <c r="D30" s="40">
        <f>VLOOKUP($B$3,$A$406:$BC$571, 3, FALSE)</f>
        <v>0</v>
      </c>
      <c r="E30" s="40">
        <f>VLOOKUP($B$3,$A$406:$BC$571, 4, FALSE)</f>
        <v>0</v>
      </c>
      <c r="F30" s="40">
        <f>VLOOKUP($B$3,$A$406:$BC$571, 5, FALSE)</f>
        <v>0</v>
      </c>
      <c r="G30" s="40">
        <f>SUM(C30:F30)</f>
        <v>0</v>
      </c>
    </row>
    <row r="31" spans="2:7" x14ac:dyDescent="0.25">
      <c r="B31" s="39" t="s">
        <v>191</v>
      </c>
      <c r="C31" s="40">
        <f>VLOOKUP($B$3,$A$406:$BC$571, 8, FALSE)</f>
        <v>0</v>
      </c>
      <c r="D31" s="40">
        <f>VLOOKUP($B$3,$A$406:$BC$571, 9, FALSE)</f>
        <v>0</v>
      </c>
      <c r="E31" s="40">
        <f>VLOOKUP($B$3,$A$406:$BC$571, 10, FALSE)</f>
        <v>0</v>
      </c>
      <c r="F31" s="40">
        <f>VLOOKUP($B$3,$A$406:$BC$571, 11, FALSE)</f>
        <v>0</v>
      </c>
      <c r="G31" s="40">
        <f>SUM(C31:F31)</f>
        <v>0</v>
      </c>
    </row>
    <row r="32" spans="2:7" x14ac:dyDescent="0.25">
      <c r="B32" s="39" t="s">
        <v>192</v>
      </c>
      <c r="C32" s="40">
        <f>VLOOKUP($B$3,$A$406:$BC$571, 14, FALSE)</f>
        <v>0</v>
      </c>
      <c r="D32" s="40">
        <f>VLOOKUP($B$3,$A$406:$BC$571, 15, FALSE)</f>
        <v>0</v>
      </c>
      <c r="E32" s="40">
        <f>VLOOKUP($B$3,$A$406:$BC$571, 16, FALSE)</f>
        <v>0</v>
      </c>
      <c r="F32" s="40">
        <f>VLOOKUP($B$3,$A$406:$BC$571, 17, FALSE)</f>
        <v>0</v>
      </c>
      <c r="G32" s="40">
        <f>SUM(C32:F32)</f>
        <v>0</v>
      </c>
    </row>
    <row r="33" spans="2:8" ht="30" x14ac:dyDescent="0.25">
      <c r="B33" s="39" t="s">
        <v>193</v>
      </c>
      <c r="C33" s="40">
        <f>VLOOKUP($B$3,$A$406:$BC$571, 20, FALSE)</f>
        <v>75</v>
      </c>
      <c r="D33" s="40">
        <f>VLOOKUP($B$3,$A$406:$BC$571, 21, FALSE)</f>
        <v>5</v>
      </c>
      <c r="E33" s="40">
        <f>VLOOKUP($B$3,$A$406:$BC$571, 22, FALSE)</f>
        <v>5</v>
      </c>
      <c r="F33" s="40">
        <f>VLOOKUP($B$3,$A$406:$BC$571, 23, FALSE)</f>
        <v>0</v>
      </c>
      <c r="G33" s="40">
        <f>SUM(C33:F33)</f>
        <v>85</v>
      </c>
    </row>
    <row r="34" spans="2:8" x14ac:dyDescent="0.25">
      <c r="B34" s="39" t="s">
        <v>194</v>
      </c>
      <c r="C34" s="40">
        <f>VLOOKUP($B$3,$A$406:$BC$571, 26, FALSE)</f>
        <v>55</v>
      </c>
      <c r="D34" s="40">
        <f>VLOOKUP($B$3,$A$406:$BC$571, 27, FALSE)</f>
        <v>5</v>
      </c>
      <c r="E34" s="40">
        <f>VLOOKUP($B$3,$A$406:$BC$571, 28, FALSE)</f>
        <v>0</v>
      </c>
      <c r="F34" s="40">
        <f>VLOOKUP($B$3,$A$406:$BC$571, 29, FALSE)</f>
        <v>0</v>
      </c>
      <c r="G34" s="40">
        <f>SUM(C34:F34)</f>
        <v>60</v>
      </c>
    </row>
    <row r="35" spans="2:8" ht="30" x14ac:dyDescent="0.25">
      <c r="B35" s="39" t="s">
        <v>195</v>
      </c>
      <c r="C35" s="40">
        <f>VLOOKUP($B$3,$A$406:$BC$571, 32, FALSE)</f>
        <v>120</v>
      </c>
      <c r="D35" s="40">
        <f>VLOOKUP($B$3,$A$406:$BC$571, 33, FALSE)</f>
        <v>30</v>
      </c>
      <c r="E35" s="40">
        <f>VLOOKUP($B$3,$A$406:$BC$571, 34, FALSE)</f>
        <v>5</v>
      </c>
      <c r="F35" s="40">
        <f>VLOOKUP($B$3,$A$406:$BC$571, 35, FALSE)</f>
        <v>0</v>
      </c>
      <c r="G35" s="40">
        <f>SUM(C35:F35)</f>
        <v>155</v>
      </c>
    </row>
    <row r="36" spans="2:8" x14ac:dyDescent="0.25">
      <c r="B36" s="39" t="s">
        <v>196</v>
      </c>
      <c r="C36" s="40">
        <f>VLOOKUP($B$3,$A$406:$BC$571, 38, FALSE)</f>
        <v>165</v>
      </c>
      <c r="D36" s="40">
        <f>VLOOKUP($B$3,$A$406:$BC$571, 39, FALSE)</f>
        <v>10</v>
      </c>
      <c r="E36" s="40">
        <f>VLOOKUP($B$3,$A$406:$BC$571, 40, FALSE)</f>
        <v>0</v>
      </c>
      <c r="F36" s="40">
        <f>VLOOKUP($B$3,$A$406:$BC$571, 41, FALSE)</f>
        <v>0</v>
      </c>
      <c r="G36" s="40">
        <f>SUM(C36:F36)</f>
        <v>175</v>
      </c>
    </row>
    <row r="37" spans="2:8" x14ac:dyDescent="0.25">
      <c r="B37" s="42" t="s">
        <v>197</v>
      </c>
      <c r="C37" s="40">
        <f>VLOOKUP($B$3,$A$406:$BC$571, 44, FALSE)</f>
        <v>220</v>
      </c>
      <c r="D37" s="40">
        <f>VLOOKUP($B$3,$A$406:$BC$571, 45, FALSE)</f>
        <v>25</v>
      </c>
      <c r="E37" s="40">
        <f>VLOOKUP($B$3,$A$406:$BC$571, 46, FALSE)</f>
        <v>5</v>
      </c>
      <c r="F37" s="40">
        <f>VLOOKUP($B$3,$A$406:$BC$571, 47, FALSE)</f>
        <v>0</v>
      </c>
      <c r="G37" s="40">
        <f>SUM(C37:F37)</f>
        <v>250</v>
      </c>
    </row>
    <row r="38" spans="2:8" x14ac:dyDescent="0.25">
      <c r="B38" s="43" t="s">
        <v>212</v>
      </c>
      <c r="C38" s="44">
        <f>SUM(C30:C37)</f>
        <v>635</v>
      </c>
      <c r="D38" s="44">
        <f t="shared" ref="D38:F38" si="0">SUM(D30:D37)</f>
        <v>75</v>
      </c>
      <c r="E38" s="44">
        <f t="shared" si="0"/>
        <v>15</v>
      </c>
      <c r="F38" s="44">
        <f t="shared" si="0"/>
        <v>0</v>
      </c>
      <c r="G38" s="44">
        <f>SUM(C38:F38)</f>
        <v>725</v>
      </c>
    </row>
    <row r="39" spans="2:8" x14ac:dyDescent="0.25">
      <c r="B39" s="34"/>
      <c r="C39" s="20"/>
      <c r="D39" s="20"/>
      <c r="E39" s="20"/>
      <c r="F39" s="20"/>
      <c r="G39" s="20"/>
      <c r="H39" s="20"/>
    </row>
    <row r="40" spans="2:8" x14ac:dyDescent="0.25">
      <c r="B40" s="46"/>
    </row>
    <row r="41" spans="2:8" hidden="1" x14ac:dyDescent="0.25">
      <c r="B41" s="29"/>
    </row>
    <row r="42" spans="2:8" hidden="1" x14ac:dyDescent="0.25"/>
    <row r="43" spans="2:8" hidden="1" x14ac:dyDescent="0.25"/>
    <row r="44" spans="2:8" hidden="1" x14ac:dyDescent="0.25"/>
    <row r="45" spans="2:8" hidden="1" x14ac:dyDescent="0.25"/>
    <row r="46" spans="2:8" hidden="1" x14ac:dyDescent="0.25"/>
    <row r="47" spans="2:8" hidden="1" x14ac:dyDescent="0.25"/>
    <row r="48" spans="2:8" hidden="1" x14ac:dyDescent="0.25"/>
    <row r="49" spans="1:33" hidden="1" x14ac:dyDescent="0.25"/>
    <row r="50" spans="1:33" hidden="1" x14ac:dyDescent="0.25"/>
    <row r="51" spans="1:33" hidden="1" x14ac:dyDescent="0.25"/>
    <row r="52" spans="1:33" hidden="1" x14ac:dyDescent="0.25"/>
    <row r="53" spans="1:33" hidden="1" x14ac:dyDescent="0.25"/>
    <row r="54" spans="1:33" hidden="1" x14ac:dyDescent="0.25"/>
    <row r="55" spans="1:33" hidden="1" x14ac:dyDescent="0.25"/>
    <row r="56" spans="1:33" hidden="1" x14ac:dyDescent="0.25"/>
    <row r="57" spans="1:33" hidden="1" x14ac:dyDescent="0.25"/>
    <row r="58" spans="1:33" hidden="1" x14ac:dyDescent="0.25"/>
    <row r="59" spans="1:33" hidden="1" x14ac:dyDescent="0.25"/>
    <row r="60" spans="1:33" hidden="1" x14ac:dyDescent="0.25"/>
    <row r="61" spans="1:33" hidden="1" x14ac:dyDescent="0.25"/>
    <row r="62" spans="1:33" hidden="1" x14ac:dyDescent="0.25"/>
    <row r="63" spans="1:33" hidden="1" x14ac:dyDescent="0.25">
      <c r="A63" s="7">
        <v>1</v>
      </c>
      <c r="B63" s="7">
        <v>2</v>
      </c>
      <c r="C63" s="7">
        <v>3</v>
      </c>
      <c r="D63" s="7">
        <v>4</v>
      </c>
      <c r="E63" s="7">
        <v>5</v>
      </c>
      <c r="F63" s="7">
        <v>6</v>
      </c>
      <c r="G63" s="7">
        <v>7</v>
      </c>
      <c r="H63" s="7">
        <v>8</v>
      </c>
      <c r="I63" s="7">
        <v>9</v>
      </c>
      <c r="J63" s="7">
        <v>10</v>
      </c>
      <c r="K63" s="7">
        <v>11</v>
      </c>
      <c r="L63" s="7">
        <v>12</v>
      </c>
      <c r="M63" s="7">
        <v>13</v>
      </c>
      <c r="N63" s="7">
        <v>14</v>
      </c>
      <c r="O63" s="7">
        <v>15</v>
      </c>
      <c r="P63" s="7">
        <v>16</v>
      </c>
      <c r="Q63" s="7">
        <v>17</v>
      </c>
      <c r="R63" s="7">
        <v>18</v>
      </c>
      <c r="S63" s="7">
        <v>19</v>
      </c>
      <c r="T63" s="7">
        <v>20</v>
      </c>
      <c r="U63" s="7">
        <v>21</v>
      </c>
      <c r="V63" s="7">
        <v>22</v>
      </c>
      <c r="W63" s="7">
        <v>23</v>
      </c>
      <c r="X63" s="7">
        <v>24</v>
      </c>
      <c r="Y63" s="7">
        <v>25</v>
      </c>
      <c r="Z63" s="7">
        <v>26</v>
      </c>
      <c r="AA63" s="7">
        <v>27</v>
      </c>
      <c r="AB63" s="7">
        <v>29</v>
      </c>
      <c r="AC63" s="7">
        <v>28</v>
      </c>
      <c r="AD63" s="7">
        <v>30</v>
      </c>
      <c r="AE63" s="7">
        <v>31</v>
      </c>
      <c r="AF63" s="7">
        <v>32</v>
      </c>
      <c r="AG63" s="7">
        <v>33</v>
      </c>
    </row>
    <row r="64" spans="1:33" hidden="1" x14ac:dyDescent="0.25">
      <c r="A64"/>
      <c r="B64" t="s">
        <v>213</v>
      </c>
      <c r="C64"/>
      <c r="D64"/>
      <c r="E64" t="s">
        <v>214</v>
      </c>
      <c r="F64" t="s">
        <v>215</v>
      </c>
      <c r="G64"/>
      <c r="H64"/>
      <c r="I64" t="s">
        <v>216</v>
      </c>
      <c r="J64" t="s">
        <v>217</v>
      </c>
      <c r="K64"/>
      <c r="L64"/>
      <c r="M64" t="s">
        <v>218</v>
      </c>
      <c r="N64" t="s">
        <v>219</v>
      </c>
      <c r="O64"/>
      <c r="P64"/>
      <c r="Q64" t="s">
        <v>220</v>
      </c>
      <c r="R64" t="s">
        <v>221</v>
      </c>
      <c r="S64"/>
      <c r="T64"/>
      <c r="U64" t="s">
        <v>222</v>
      </c>
      <c r="V64" t="s">
        <v>223</v>
      </c>
      <c r="W64"/>
      <c r="X64"/>
      <c r="Y64" t="s">
        <v>224</v>
      </c>
      <c r="Z64" t="s">
        <v>225</v>
      </c>
      <c r="AA64"/>
      <c r="AB64"/>
      <c r="AC64" t="s">
        <v>226</v>
      </c>
      <c r="AD64" t="s">
        <v>227</v>
      </c>
    </row>
    <row r="65" spans="1:45" hidden="1" x14ac:dyDescent="0.25">
      <c r="A65" t="s">
        <v>228</v>
      </c>
      <c r="B65" t="s">
        <v>0</v>
      </c>
      <c r="C65" t="s">
        <v>1</v>
      </c>
      <c r="D65" s="7" t="s">
        <v>188</v>
      </c>
      <c r="E65" s="7" t="s">
        <v>227</v>
      </c>
      <c r="F65" t="s">
        <v>0</v>
      </c>
      <c r="G65" t="s">
        <v>1</v>
      </c>
      <c r="H65" s="7" t="s">
        <v>188</v>
      </c>
      <c r="I65" s="7" t="s">
        <v>227</v>
      </c>
      <c r="J65" t="s">
        <v>0</v>
      </c>
      <c r="K65" t="s">
        <v>1</v>
      </c>
      <c r="L65" s="7" t="s">
        <v>188</v>
      </c>
      <c r="M65" s="7" t="s">
        <v>227</v>
      </c>
      <c r="N65" t="s">
        <v>0</v>
      </c>
      <c r="O65" t="s">
        <v>1</v>
      </c>
      <c r="P65" s="7" t="s">
        <v>188</v>
      </c>
      <c r="Q65" s="7" t="s">
        <v>227</v>
      </c>
      <c r="R65" t="s">
        <v>0</v>
      </c>
      <c r="S65" t="s">
        <v>1</v>
      </c>
      <c r="T65" s="7" t="s">
        <v>188</v>
      </c>
      <c r="U65" s="7" t="s">
        <v>227</v>
      </c>
      <c r="V65" t="s">
        <v>0</v>
      </c>
      <c r="W65" t="s">
        <v>1</v>
      </c>
      <c r="X65" s="7" t="s">
        <v>188</v>
      </c>
      <c r="Y65" s="7" t="s">
        <v>227</v>
      </c>
      <c r="Z65" t="s">
        <v>0</v>
      </c>
      <c r="AA65" t="s">
        <v>1</v>
      </c>
      <c r="AB65" s="7" t="s">
        <v>188</v>
      </c>
      <c r="AC65" s="7" t="s">
        <v>227</v>
      </c>
      <c r="AD65" t="s">
        <v>0</v>
      </c>
      <c r="AE65" t="s">
        <v>1</v>
      </c>
      <c r="AF65" s="7" t="s">
        <v>188</v>
      </c>
      <c r="AG65" s="7" t="s">
        <v>227</v>
      </c>
      <c r="AI65" s="7" t="s">
        <v>229</v>
      </c>
      <c r="AJ65" s="7" t="s">
        <v>230</v>
      </c>
      <c r="AO65" s="7" t="s">
        <v>231</v>
      </c>
      <c r="AR65" s="7" t="s">
        <v>3</v>
      </c>
      <c r="AS65" s="7" t="s">
        <v>232</v>
      </c>
    </row>
    <row r="66" spans="1:45" hidden="1" x14ac:dyDescent="0.25">
      <c r="A66" t="s">
        <v>3</v>
      </c>
      <c r="B66">
        <v>10</v>
      </c>
      <c r="C66">
        <v>0</v>
      </c>
      <c r="D66" s="48">
        <v>0</v>
      </c>
      <c r="E66">
        <v>10</v>
      </c>
      <c r="F66">
        <v>225</v>
      </c>
      <c r="G66">
        <v>0</v>
      </c>
      <c r="H66" s="48">
        <v>0</v>
      </c>
      <c r="I66">
        <v>225</v>
      </c>
      <c r="J66">
        <v>0</v>
      </c>
      <c r="K66">
        <v>0</v>
      </c>
      <c r="L66" s="48"/>
      <c r="M66">
        <v>0</v>
      </c>
      <c r="N66">
        <v>280</v>
      </c>
      <c r="O66">
        <v>0</v>
      </c>
      <c r="P66" s="48">
        <v>0</v>
      </c>
      <c r="Q66">
        <v>280</v>
      </c>
      <c r="R66">
        <v>240</v>
      </c>
      <c r="S66">
        <v>0</v>
      </c>
      <c r="T66" s="48">
        <v>0</v>
      </c>
      <c r="U66">
        <v>240</v>
      </c>
      <c r="V66">
        <v>500</v>
      </c>
      <c r="W66">
        <v>10</v>
      </c>
      <c r="X66" s="48">
        <v>1.9607843137254902E-2</v>
      </c>
      <c r="Y66">
        <v>510</v>
      </c>
      <c r="Z66">
        <v>175</v>
      </c>
      <c r="AA66">
        <v>10</v>
      </c>
      <c r="AB66" s="48">
        <v>5.4054054054054057E-2</v>
      </c>
      <c r="AC66">
        <v>185</v>
      </c>
      <c r="AD66" s="49">
        <v>0</v>
      </c>
      <c r="AE66" s="50">
        <v>0</v>
      </c>
      <c r="AF66" s="51"/>
      <c r="AG66" s="52">
        <v>0</v>
      </c>
      <c r="AI66" s="7" t="s">
        <v>5</v>
      </c>
      <c r="AJ66" s="7" t="s">
        <v>233</v>
      </c>
      <c r="AN66" s="7" t="s">
        <v>5</v>
      </c>
      <c r="AO66" s="7">
        <v>183</v>
      </c>
      <c r="AR66" s="7" t="s">
        <v>4</v>
      </c>
      <c r="AS66" s="7" t="s">
        <v>234</v>
      </c>
    </row>
    <row r="67" spans="1:45" hidden="1" x14ac:dyDescent="0.25">
      <c r="A67" t="s">
        <v>4</v>
      </c>
      <c r="B67">
        <v>15</v>
      </c>
      <c r="C67">
        <v>0</v>
      </c>
      <c r="D67" s="48">
        <v>0</v>
      </c>
      <c r="E67">
        <v>15</v>
      </c>
      <c r="F67">
        <v>10</v>
      </c>
      <c r="G67">
        <v>0</v>
      </c>
      <c r="H67" s="48">
        <v>0</v>
      </c>
      <c r="I67">
        <v>10</v>
      </c>
      <c r="J67">
        <v>0</v>
      </c>
      <c r="K67">
        <v>0</v>
      </c>
      <c r="L67" s="48"/>
      <c r="M67">
        <v>0</v>
      </c>
      <c r="N67">
        <v>0</v>
      </c>
      <c r="O67">
        <v>0</v>
      </c>
      <c r="P67" s="48"/>
      <c r="Q67">
        <v>0</v>
      </c>
      <c r="R67">
        <v>25</v>
      </c>
      <c r="S67">
        <v>0</v>
      </c>
      <c r="T67" s="48">
        <v>0</v>
      </c>
      <c r="U67">
        <v>25</v>
      </c>
      <c r="V67">
        <v>130</v>
      </c>
      <c r="W67">
        <v>30</v>
      </c>
      <c r="X67" s="48">
        <v>0.1875</v>
      </c>
      <c r="Y67">
        <v>160</v>
      </c>
      <c r="Z67">
        <v>5</v>
      </c>
      <c r="AA67">
        <v>0</v>
      </c>
      <c r="AB67" s="48">
        <v>0</v>
      </c>
      <c r="AC67">
        <v>5</v>
      </c>
      <c r="AD67" s="53">
        <v>0</v>
      </c>
      <c r="AE67" s="54">
        <v>0</v>
      </c>
      <c r="AF67" s="51">
        <v>0</v>
      </c>
      <c r="AG67" s="52">
        <v>0</v>
      </c>
      <c r="AI67" s="7" t="s">
        <v>6</v>
      </c>
      <c r="AJ67" s="7" t="s">
        <v>235</v>
      </c>
      <c r="AN67" s="7" t="s">
        <v>6</v>
      </c>
      <c r="AO67" s="7">
        <v>242</v>
      </c>
      <c r="AR67" s="7" t="s">
        <v>5</v>
      </c>
      <c r="AS67" s="7" t="s">
        <v>232</v>
      </c>
    </row>
    <row r="68" spans="1:45" hidden="1" x14ac:dyDescent="0.25">
      <c r="A68" t="s">
        <v>5</v>
      </c>
      <c r="B68">
        <v>0</v>
      </c>
      <c r="C68">
        <v>0</v>
      </c>
      <c r="D68" s="48"/>
      <c r="E68">
        <v>0</v>
      </c>
      <c r="F68">
        <v>85</v>
      </c>
      <c r="G68">
        <v>5</v>
      </c>
      <c r="H68" s="48">
        <v>5.8823529411764705E-2</v>
      </c>
      <c r="I68">
        <v>85</v>
      </c>
      <c r="J68">
        <v>0</v>
      </c>
      <c r="K68">
        <v>0</v>
      </c>
      <c r="L68" s="48"/>
      <c r="M68">
        <v>0</v>
      </c>
      <c r="N68">
        <v>140</v>
      </c>
      <c r="O68">
        <v>5</v>
      </c>
      <c r="P68" s="48">
        <v>3.4482758620689655E-2</v>
      </c>
      <c r="Q68">
        <v>145</v>
      </c>
      <c r="R68">
        <v>100</v>
      </c>
      <c r="S68">
        <v>10</v>
      </c>
      <c r="T68" s="48">
        <v>9.0909090909090912E-2</v>
      </c>
      <c r="U68">
        <v>110</v>
      </c>
      <c r="V68">
        <v>130</v>
      </c>
      <c r="W68">
        <v>105</v>
      </c>
      <c r="X68" s="48">
        <v>0.44680851063829785</v>
      </c>
      <c r="Y68">
        <v>235</v>
      </c>
      <c r="Z68">
        <v>90</v>
      </c>
      <c r="AA68">
        <v>125</v>
      </c>
      <c r="AB68" s="48">
        <v>0.58139534883720934</v>
      </c>
      <c r="AC68">
        <v>215</v>
      </c>
      <c r="AD68" s="53">
        <v>0</v>
      </c>
      <c r="AE68" s="54">
        <v>0</v>
      </c>
      <c r="AF68" s="51">
        <v>0.5</v>
      </c>
      <c r="AG68" s="52">
        <v>0</v>
      </c>
      <c r="AI68" s="7" t="s">
        <v>7</v>
      </c>
      <c r="AJ68" s="7" t="s">
        <v>236</v>
      </c>
      <c r="AN68" s="7" t="s">
        <v>7</v>
      </c>
      <c r="AO68" s="7">
        <v>0</v>
      </c>
      <c r="AR68" s="7" t="s">
        <v>6</v>
      </c>
      <c r="AS68" s="7" t="s">
        <v>234</v>
      </c>
    </row>
    <row r="69" spans="1:45" hidden="1" x14ac:dyDescent="0.25">
      <c r="A69" t="s">
        <v>6</v>
      </c>
      <c r="B69">
        <v>70</v>
      </c>
      <c r="C69">
        <v>0</v>
      </c>
      <c r="D69" s="48">
        <v>0</v>
      </c>
      <c r="E69">
        <v>70</v>
      </c>
      <c r="F69">
        <v>30</v>
      </c>
      <c r="G69">
        <v>0</v>
      </c>
      <c r="H69" s="48">
        <v>0</v>
      </c>
      <c r="I69">
        <v>35</v>
      </c>
      <c r="J69">
        <v>0</v>
      </c>
      <c r="K69">
        <v>0</v>
      </c>
      <c r="L69" s="48"/>
      <c r="M69">
        <v>0</v>
      </c>
      <c r="N69">
        <v>100</v>
      </c>
      <c r="O69">
        <v>0</v>
      </c>
      <c r="P69" s="48">
        <v>0</v>
      </c>
      <c r="Q69">
        <v>100</v>
      </c>
      <c r="R69">
        <v>385</v>
      </c>
      <c r="S69">
        <v>10</v>
      </c>
      <c r="T69" s="48">
        <v>2.5316455696202531E-2</v>
      </c>
      <c r="U69">
        <v>395</v>
      </c>
      <c r="V69">
        <v>165</v>
      </c>
      <c r="W69">
        <v>35</v>
      </c>
      <c r="X69" s="48">
        <v>0.17499999999999999</v>
      </c>
      <c r="Y69">
        <v>200</v>
      </c>
      <c r="Z69">
        <v>40</v>
      </c>
      <c r="AA69">
        <v>10</v>
      </c>
      <c r="AB69" s="48">
        <v>0.2</v>
      </c>
      <c r="AC69">
        <v>50</v>
      </c>
      <c r="AD69" s="53">
        <v>15</v>
      </c>
      <c r="AE69" s="54">
        <v>0</v>
      </c>
      <c r="AF69" s="51">
        <v>0</v>
      </c>
      <c r="AG69" s="52">
        <v>15</v>
      </c>
      <c r="AI69" s="7" t="s">
        <v>8</v>
      </c>
      <c r="AJ69" s="7" t="s">
        <v>237</v>
      </c>
      <c r="AN69" s="7" t="s">
        <v>8</v>
      </c>
      <c r="AO69" s="7">
        <v>223</v>
      </c>
      <c r="AR69" s="7" t="s">
        <v>7</v>
      </c>
      <c r="AS69" s="7" t="s">
        <v>232</v>
      </c>
    </row>
    <row r="70" spans="1:45" hidden="1" x14ac:dyDescent="0.25">
      <c r="A70" t="s">
        <v>7</v>
      </c>
      <c r="B70">
        <v>0</v>
      </c>
      <c r="C70">
        <v>0</v>
      </c>
      <c r="D70" s="48"/>
      <c r="E70">
        <v>0</v>
      </c>
      <c r="F70">
        <v>85</v>
      </c>
      <c r="G70">
        <v>5</v>
      </c>
      <c r="H70" s="48">
        <v>5.8823529411764705E-2</v>
      </c>
      <c r="I70">
        <v>85</v>
      </c>
      <c r="J70">
        <v>0</v>
      </c>
      <c r="K70">
        <v>0</v>
      </c>
      <c r="L70" s="48"/>
      <c r="M70">
        <v>0</v>
      </c>
      <c r="N70">
        <v>160</v>
      </c>
      <c r="O70">
        <v>5</v>
      </c>
      <c r="P70" s="48">
        <v>3.0303030303030304E-2</v>
      </c>
      <c r="Q70">
        <v>165</v>
      </c>
      <c r="R70">
        <v>125</v>
      </c>
      <c r="S70">
        <v>80</v>
      </c>
      <c r="T70" s="48">
        <v>0.38095238095238093</v>
      </c>
      <c r="U70">
        <v>210</v>
      </c>
      <c r="V70">
        <v>65</v>
      </c>
      <c r="W70">
        <v>130</v>
      </c>
      <c r="X70" s="48">
        <v>0.66666666666666663</v>
      </c>
      <c r="Y70">
        <v>195</v>
      </c>
      <c r="Z70">
        <v>15</v>
      </c>
      <c r="AA70">
        <v>55</v>
      </c>
      <c r="AB70" s="48">
        <v>0.7857142857142857</v>
      </c>
      <c r="AC70">
        <v>70</v>
      </c>
      <c r="AD70" s="53">
        <v>0</v>
      </c>
      <c r="AE70" s="54">
        <v>0</v>
      </c>
      <c r="AF70" s="51"/>
      <c r="AG70" s="52">
        <v>0</v>
      </c>
      <c r="AI70" s="7" t="s">
        <v>9</v>
      </c>
      <c r="AJ70" s="7" t="s">
        <v>238</v>
      </c>
      <c r="AN70" s="7" t="s">
        <v>9</v>
      </c>
      <c r="AO70" s="7">
        <v>0</v>
      </c>
      <c r="AR70" s="7" t="s">
        <v>8</v>
      </c>
      <c r="AS70" s="7" t="s">
        <v>232</v>
      </c>
    </row>
    <row r="71" spans="1:45" hidden="1" x14ac:dyDescent="0.25">
      <c r="A71" t="s">
        <v>8</v>
      </c>
      <c r="B71">
        <v>25</v>
      </c>
      <c r="C71">
        <v>0</v>
      </c>
      <c r="D71" s="48">
        <v>0</v>
      </c>
      <c r="E71">
        <v>25</v>
      </c>
      <c r="F71">
        <v>85</v>
      </c>
      <c r="G71">
        <v>10</v>
      </c>
      <c r="H71" s="48">
        <v>0.10526315789473684</v>
      </c>
      <c r="I71">
        <v>95</v>
      </c>
      <c r="J71">
        <v>0</v>
      </c>
      <c r="K71">
        <v>0</v>
      </c>
      <c r="L71" s="48"/>
      <c r="M71">
        <v>0</v>
      </c>
      <c r="N71">
        <v>155</v>
      </c>
      <c r="O71">
        <v>10</v>
      </c>
      <c r="P71" s="48">
        <v>6.25E-2</v>
      </c>
      <c r="Q71">
        <v>160</v>
      </c>
      <c r="R71">
        <v>185</v>
      </c>
      <c r="S71">
        <v>60</v>
      </c>
      <c r="T71" s="48">
        <v>0.24489795918367346</v>
      </c>
      <c r="U71">
        <v>245</v>
      </c>
      <c r="V71">
        <v>120</v>
      </c>
      <c r="W71">
        <v>250</v>
      </c>
      <c r="X71" s="48">
        <v>0.66666666666666663</v>
      </c>
      <c r="Y71">
        <v>375</v>
      </c>
      <c r="Z71">
        <v>5</v>
      </c>
      <c r="AA71">
        <v>85</v>
      </c>
      <c r="AB71" s="48">
        <v>1</v>
      </c>
      <c r="AC71">
        <v>85</v>
      </c>
      <c r="AD71" s="53">
        <v>0</v>
      </c>
      <c r="AE71" s="54">
        <v>0</v>
      </c>
      <c r="AF71" s="51"/>
      <c r="AG71" s="52">
        <v>0</v>
      </c>
      <c r="AI71" s="7" t="s">
        <v>13</v>
      </c>
      <c r="AJ71" s="7" t="s">
        <v>239</v>
      </c>
      <c r="AN71" s="7" t="s">
        <v>13</v>
      </c>
      <c r="AO71" s="7">
        <v>26</v>
      </c>
      <c r="AR71" s="7" t="s">
        <v>9</v>
      </c>
      <c r="AS71" s="7" t="s">
        <v>234</v>
      </c>
    </row>
    <row r="72" spans="1:45" hidden="1" x14ac:dyDescent="0.25">
      <c r="A72" t="s">
        <v>9</v>
      </c>
      <c r="B72">
        <v>20</v>
      </c>
      <c r="C72">
        <v>0</v>
      </c>
      <c r="D72" s="48">
        <v>0</v>
      </c>
      <c r="E72">
        <v>20</v>
      </c>
      <c r="F72">
        <v>35</v>
      </c>
      <c r="G72">
        <v>0</v>
      </c>
      <c r="H72" s="48">
        <v>0</v>
      </c>
      <c r="I72">
        <v>35</v>
      </c>
      <c r="J72">
        <v>0</v>
      </c>
      <c r="K72">
        <v>0</v>
      </c>
      <c r="L72" s="48"/>
      <c r="M72">
        <v>0</v>
      </c>
      <c r="N72">
        <v>50</v>
      </c>
      <c r="O72">
        <v>5</v>
      </c>
      <c r="P72" s="48">
        <v>0.1</v>
      </c>
      <c r="Q72">
        <v>50</v>
      </c>
      <c r="R72">
        <v>205</v>
      </c>
      <c r="S72">
        <v>5</v>
      </c>
      <c r="T72" s="48">
        <v>2.3809523809523808E-2</v>
      </c>
      <c r="U72">
        <v>210</v>
      </c>
      <c r="V72">
        <v>35</v>
      </c>
      <c r="W72">
        <v>240</v>
      </c>
      <c r="X72" s="48">
        <v>0.8571428571428571</v>
      </c>
      <c r="Y72">
        <v>280</v>
      </c>
      <c r="Z72">
        <v>0</v>
      </c>
      <c r="AA72">
        <v>0</v>
      </c>
      <c r="AB72" s="48"/>
      <c r="AC72">
        <v>0</v>
      </c>
      <c r="AD72" s="53">
        <v>0</v>
      </c>
      <c r="AE72" s="54">
        <v>0</v>
      </c>
      <c r="AF72" s="51"/>
      <c r="AG72" s="52">
        <v>0</v>
      </c>
      <c r="AI72" s="7" t="s">
        <v>14</v>
      </c>
      <c r="AJ72" s="7" t="s">
        <v>240</v>
      </c>
      <c r="AN72" s="7" t="s">
        <v>14</v>
      </c>
      <c r="AO72" s="7">
        <v>733</v>
      </c>
      <c r="AR72" s="7" t="s">
        <v>10</v>
      </c>
      <c r="AS72" s="7" t="s">
        <v>232</v>
      </c>
    </row>
    <row r="73" spans="1:45" hidden="1" x14ac:dyDescent="0.25">
      <c r="A73" t="s">
        <v>10</v>
      </c>
      <c r="B73">
        <v>15</v>
      </c>
      <c r="C73">
        <v>0</v>
      </c>
      <c r="D73" s="48">
        <v>0</v>
      </c>
      <c r="E73">
        <v>15</v>
      </c>
      <c r="F73">
        <v>170</v>
      </c>
      <c r="G73">
        <v>5</v>
      </c>
      <c r="H73" s="48">
        <v>2.7777777777777776E-2</v>
      </c>
      <c r="I73">
        <v>180</v>
      </c>
      <c r="J73">
        <v>0</v>
      </c>
      <c r="K73">
        <v>0</v>
      </c>
      <c r="L73" s="48"/>
      <c r="M73">
        <v>0</v>
      </c>
      <c r="N73">
        <v>290</v>
      </c>
      <c r="O73">
        <v>5</v>
      </c>
      <c r="P73" s="48">
        <v>1.7241379310344827E-2</v>
      </c>
      <c r="Q73">
        <v>290</v>
      </c>
      <c r="R73">
        <v>280</v>
      </c>
      <c r="S73">
        <v>120</v>
      </c>
      <c r="T73" s="48">
        <v>0.3</v>
      </c>
      <c r="U73">
        <v>400</v>
      </c>
      <c r="V73">
        <v>55</v>
      </c>
      <c r="W73">
        <v>310</v>
      </c>
      <c r="X73" s="48">
        <v>0.84931506849315064</v>
      </c>
      <c r="Y73">
        <v>365</v>
      </c>
      <c r="Z73">
        <v>25</v>
      </c>
      <c r="AA73">
        <v>80</v>
      </c>
      <c r="AB73" s="48">
        <v>0.76190476190476186</v>
      </c>
      <c r="AC73">
        <v>105</v>
      </c>
      <c r="AD73" s="53">
        <v>0</v>
      </c>
      <c r="AE73" s="54">
        <v>0</v>
      </c>
      <c r="AF73" s="51">
        <v>1</v>
      </c>
      <c r="AG73" s="52">
        <v>0</v>
      </c>
      <c r="AI73" s="7" t="s">
        <v>17</v>
      </c>
      <c r="AJ73" s="7" t="s">
        <v>240</v>
      </c>
      <c r="AN73" s="7" t="s">
        <v>17</v>
      </c>
      <c r="AO73" s="7">
        <v>0</v>
      </c>
      <c r="AR73" s="7" t="s">
        <v>11</v>
      </c>
      <c r="AS73" s="7" t="s">
        <v>234</v>
      </c>
    </row>
    <row r="74" spans="1:45" hidden="1" x14ac:dyDescent="0.25">
      <c r="A74" t="s">
        <v>11</v>
      </c>
      <c r="B74">
        <v>15</v>
      </c>
      <c r="C74">
        <v>0</v>
      </c>
      <c r="D74" s="48">
        <v>0</v>
      </c>
      <c r="E74">
        <v>15</v>
      </c>
      <c r="F74">
        <v>30</v>
      </c>
      <c r="G74">
        <v>5</v>
      </c>
      <c r="H74" s="48">
        <v>0.14285714285714285</v>
      </c>
      <c r="I74">
        <v>35</v>
      </c>
      <c r="J74">
        <v>0</v>
      </c>
      <c r="K74">
        <v>0</v>
      </c>
      <c r="L74" s="48"/>
      <c r="M74">
        <v>0</v>
      </c>
      <c r="N74">
        <v>55</v>
      </c>
      <c r="O74">
        <v>10</v>
      </c>
      <c r="P74" s="48">
        <v>0.15384615384615385</v>
      </c>
      <c r="Q74">
        <v>65</v>
      </c>
      <c r="R74">
        <v>250</v>
      </c>
      <c r="S74">
        <v>30</v>
      </c>
      <c r="T74" s="48">
        <v>0.10714285714285714</v>
      </c>
      <c r="U74">
        <v>280</v>
      </c>
      <c r="V74">
        <v>100</v>
      </c>
      <c r="W74">
        <v>25</v>
      </c>
      <c r="X74" s="48">
        <v>0.2</v>
      </c>
      <c r="Y74">
        <v>125</v>
      </c>
      <c r="Z74">
        <v>20</v>
      </c>
      <c r="AA74">
        <v>15</v>
      </c>
      <c r="AB74" s="48">
        <v>0.42857142857142855</v>
      </c>
      <c r="AC74">
        <v>35</v>
      </c>
      <c r="AD74" s="53">
        <v>25</v>
      </c>
      <c r="AE74" s="54">
        <v>0</v>
      </c>
      <c r="AF74" s="51">
        <v>8.1505537689994509E-2</v>
      </c>
      <c r="AG74" s="52">
        <v>25</v>
      </c>
      <c r="AI74" s="7" t="s">
        <v>20</v>
      </c>
      <c r="AJ74" s="7" t="s">
        <v>241</v>
      </c>
      <c r="AN74" s="7" t="s">
        <v>242</v>
      </c>
      <c r="AO74" s="7">
        <v>0</v>
      </c>
      <c r="AR74" s="7" t="s">
        <v>12</v>
      </c>
      <c r="AS74" s="7" t="s">
        <v>243</v>
      </c>
    </row>
    <row r="75" spans="1:45" hidden="1" x14ac:dyDescent="0.25">
      <c r="A75" t="s">
        <v>12</v>
      </c>
      <c r="B75">
        <v>75</v>
      </c>
      <c r="C75">
        <v>0</v>
      </c>
      <c r="D75" s="48">
        <v>0</v>
      </c>
      <c r="E75">
        <v>75</v>
      </c>
      <c r="F75">
        <v>155</v>
      </c>
      <c r="G75">
        <v>10</v>
      </c>
      <c r="H75" s="48">
        <v>6.0606060606060608E-2</v>
      </c>
      <c r="I75">
        <v>165</v>
      </c>
      <c r="J75">
        <v>0</v>
      </c>
      <c r="K75">
        <v>0</v>
      </c>
      <c r="L75" s="48"/>
      <c r="M75">
        <v>0</v>
      </c>
      <c r="N75">
        <v>255</v>
      </c>
      <c r="O75">
        <v>10</v>
      </c>
      <c r="P75" s="48">
        <v>3.7037037037037035E-2</v>
      </c>
      <c r="Q75">
        <v>270</v>
      </c>
      <c r="R75">
        <v>465</v>
      </c>
      <c r="S75">
        <v>60</v>
      </c>
      <c r="T75" s="48">
        <v>0.11428571428571428</v>
      </c>
      <c r="U75">
        <v>525</v>
      </c>
      <c r="V75">
        <v>90</v>
      </c>
      <c r="W75">
        <v>410</v>
      </c>
      <c r="X75" s="48">
        <v>0.82</v>
      </c>
      <c r="Y75">
        <v>500</v>
      </c>
      <c r="Z75">
        <v>5</v>
      </c>
      <c r="AA75">
        <v>85</v>
      </c>
      <c r="AB75" s="48">
        <v>0.94444444444444442</v>
      </c>
      <c r="AC75">
        <v>90</v>
      </c>
      <c r="AD75" s="53">
        <v>0</v>
      </c>
      <c r="AE75" s="54">
        <v>15</v>
      </c>
      <c r="AF75" s="51">
        <v>1</v>
      </c>
      <c r="AG75" s="52">
        <v>15</v>
      </c>
      <c r="AI75" s="7" t="s">
        <v>24</v>
      </c>
      <c r="AJ75" s="7" t="s">
        <v>244</v>
      </c>
      <c r="AN75" s="7" t="s">
        <v>24</v>
      </c>
      <c r="AO75" s="7">
        <v>0</v>
      </c>
      <c r="AR75" s="7" t="s">
        <v>13</v>
      </c>
      <c r="AS75" s="7" t="s">
        <v>232</v>
      </c>
    </row>
    <row r="76" spans="1:45" hidden="1" x14ac:dyDescent="0.25">
      <c r="A76" t="s">
        <v>13</v>
      </c>
      <c r="B76">
        <v>0</v>
      </c>
      <c r="C76">
        <v>0</v>
      </c>
      <c r="D76" s="48"/>
      <c r="E76">
        <v>0</v>
      </c>
      <c r="F76">
        <v>120</v>
      </c>
      <c r="G76">
        <v>5</v>
      </c>
      <c r="H76" s="48">
        <v>0.04</v>
      </c>
      <c r="I76">
        <v>125</v>
      </c>
      <c r="J76">
        <v>0</v>
      </c>
      <c r="K76">
        <v>0</v>
      </c>
      <c r="L76" s="48"/>
      <c r="M76">
        <v>0</v>
      </c>
      <c r="N76">
        <v>170</v>
      </c>
      <c r="O76">
        <v>0</v>
      </c>
      <c r="P76" s="48">
        <v>0</v>
      </c>
      <c r="Q76">
        <v>170</v>
      </c>
      <c r="R76">
        <v>130</v>
      </c>
      <c r="S76">
        <v>10</v>
      </c>
      <c r="T76" s="48">
        <v>7.407407407407407E-2</v>
      </c>
      <c r="U76">
        <v>135</v>
      </c>
      <c r="V76">
        <v>215</v>
      </c>
      <c r="W76">
        <v>215</v>
      </c>
      <c r="X76" s="48">
        <v>0.5</v>
      </c>
      <c r="Y76">
        <v>430</v>
      </c>
      <c r="Z76">
        <v>40</v>
      </c>
      <c r="AA76">
        <v>220</v>
      </c>
      <c r="AB76" s="48">
        <v>0.83018867924528306</v>
      </c>
      <c r="AC76">
        <v>265</v>
      </c>
      <c r="AD76" s="53">
        <v>0</v>
      </c>
      <c r="AE76" s="54">
        <v>0</v>
      </c>
      <c r="AF76" s="51"/>
      <c r="AG76" s="52">
        <v>0</v>
      </c>
      <c r="AI76" s="7" t="s">
        <v>25</v>
      </c>
      <c r="AJ76" s="7" t="s">
        <v>245</v>
      </c>
      <c r="AN76" s="7" t="s">
        <v>25</v>
      </c>
      <c r="AO76" s="7">
        <v>0</v>
      </c>
      <c r="AR76" s="7" t="s">
        <v>14</v>
      </c>
      <c r="AS76" s="7" t="s">
        <v>234</v>
      </c>
    </row>
    <row r="77" spans="1:45" hidden="1" x14ac:dyDescent="0.25">
      <c r="A77" t="s">
        <v>14</v>
      </c>
      <c r="B77">
        <v>90</v>
      </c>
      <c r="C77">
        <v>0</v>
      </c>
      <c r="D77" s="48">
        <v>0</v>
      </c>
      <c r="E77">
        <v>95</v>
      </c>
      <c r="F77">
        <v>50</v>
      </c>
      <c r="G77">
        <v>5</v>
      </c>
      <c r="H77" s="48">
        <v>9.0909090909090912E-2</v>
      </c>
      <c r="I77">
        <v>55</v>
      </c>
      <c r="J77">
        <v>0</v>
      </c>
      <c r="K77">
        <v>0</v>
      </c>
      <c r="L77" s="48"/>
      <c r="M77">
        <v>0</v>
      </c>
      <c r="N77">
        <v>300</v>
      </c>
      <c r="O77">
        <v>5</v>
      </c>
      <c r="P77" s="48">
        <v>1.6393442622950821E-2</v>
      </c>
      <c r="Q77">
        <v>305</v>
      </c>
      <c r="R77">
        <v>305</v>
      </c>
      <c r="S77">
        <v>10</v>
      </c>
      <c r="T77" s="48">
        <v>3.1746031746031744E-2</v>
      </c>
      <c r="U77">
        <v>315</v>
      </c>
      <c r="V77">
        <v>980</v>
      </c>
      <c r="W77">
        <v>30</v>
      </c>
      <c r="X77" s="48">
        <v>2.9556650246305417E-2</v>
      </c>
      <c r="Y77">
        <v>1015</v>
      </c>
      <c r="Z77">
        <v>30</v>
      </c>
      <c r="AA77">
        <v>50</v>
      </c>
      <c r="AB77" s="48">
        <v>0.625</v>
      </c>
      <c r="AC77">
        <v>80</v>
      </c>
      <c r="AD77" s="53">
        <v>0</v>
      </c>
      <c r="AE77" s="54">
        <v>5</v>
      </c>
      <c r="AF77" s="51">
        <v>1</v>
      </c>
      <c r="AG77" s="52">
        <v>5</v>
      </c>
      <c r="AI77" s="7" t="s">
        <v>29</v>
      </c>
      <c r="AJ77" s="7" t="s">
        <v>246</v>
      </c>
      <c r="AN77" s="7" t="s">
        <v>29</v>
      </c>
      <c r="AO77" s="7">
        <v>0</v>
      </c>
      <c r="AR77" s="7" t="s">
        <v>15</v>
      </c>
      <c r="AS77" s="7" t="s">
        <v>243</v>
      </c>
    </row>
    <row r="78" spans="1:45" hidden="1" x14ac:dyDescent="0.25">
      <c r="A78" t="s">
        <v>15</v>
      </c>
      <c r="B78">
        <v>0</v>
      </c>
      <c r="C78">
        <v>0</v>
      </c>
      <c r="D78" s="48"/>
      <c r="E78">
        <v>0</v>
      </c>
      <c r="F78">
        <v>415</v>
      </c>
      <c r="G78">
        <v>30</v>
      </c>
      <c r="H78" s="48">
        <v>6.741573033707865E-2</v>
      </c>
      <c r="I78">
        <v>445</v>
      </c>
      <c r="J78">
        <v>0</v>
      </c>
      <c r="K78">
        <v>0</v>
      </c>
      <c r="L78" s="48"/>
      <c r="M78">
        <v>0</v>
      </c>
      <c r="N78">
        <v>645</v>
      </c>
      <c r="O78">
        <v>75</v>
      </c>
      <c r="P78" s="48">
        <v>0.10416666666666667</v>
      </c>
      <c r="Q78">
        <v>720</v>
      </c>
      <c r="R78">
        <v>645</v>
      </c>
      <c r="S78">
        <v>225</v>
      </c>
      <c r="T78" s="48">
        <v>0.25714285714285712</v>
      </c>
      <c r="U78">
        <v>875</v>
      </c>
      <c r="V78">
        <v>200</v>
      </c>
      <c r="W78">
        <v>860</v>
      </c>
      <c r="X78" s="48">
        <v>0.81132075471698117</v>
      </c>
      <c r="Y78">
        <v>1060</v>
      </c>
      <c r="Z78">
        <v>65</v>
      </c>
      <c r="AA78">
        <v>445</v>
      </c>
      <c r="AB78" s="48">
        <v>0.86407766990291257</v>
      </c>
      <c r="AC78">
        <v>515</v>
      </c>
      <c r="AD78" s="53">
        <v>0</v>
      </c>
      <c r="AE78" s="54">
        <v>0</v>
      </c>
      <c r="AF78" s="51">
        <v>1</v>
      </c>
      <c r="AG78" s="52">
        <v>0</v>
      </c>
      <c r="AI78" s="7" t="s">
        <v>31</v>
      </c>
      <c r="AJ78" s="7" t="s">
        <v>247</v>
      </c>
      <c r="AN78" s="7" t="s">
        <v>31</v>
      </c>
      <c r="AO78" s="7">
        <v>0</v>
      </c>
      <c r="AR78" s="7" t="s">
        <v>16</v>
      </c>
      <c r="AS78" s="7" t="s">
        <v>234</v>
      </c>
    </row>
    <row r="79" spans="1:45" hidden="1" x14ac:dyDescent="0.25">
      <c r="A79" t="s">
        <v>16</v>
      </c>
      <c r="B79">
        <v>0</v>
      </c>
      <c r="C79">
        <v>0</v>
      </c>
      <c r="D79" s="48"/>
      <c r="E79">
        <v>0</v>
      </c>
      <c r="F79">
        <v>0</v>
      </c>
      <c r="G79">
        <v>0</v>
      </c>
      <c r="H79" s="48"/>
      <c r="I79">
        <v>0</v>
      </c>
      <c r="J79">
        <v>0</v>
      </c>
      <c r="K79">
        <v>0</v>
      </c>
      <c r="L79" s="48"/>
      <c r="M79">
        <v>0</v>
      </c>
      <c r="N79">
        <v>25</v>
      </c>
      <c r="O79">
        <v>0</v>
      </c>
      <c r="P79" s="48">
        <v>0</v>
      </c>
      <c r="Q79">
        <v>25</v>
      </c>
      <c r="R79">
        <v>105</v>
      </c>
      <c r="S79">
        <v>0</v>
      </c>
      <c r="T79" s="48">
        <v>0</v>
      </c>
      <c r="U79">
        <v>105</v>
      </c>
      <c r="V79">
        <v>150</v>
      </c>
      <c r="W79">
        <v>5</v>
      </c>
      <c r="X79" s="48">
        <v>3.2258064516129031E-2</v>
      </c>
      <c r="Y79">
        <v>155</v>
      </c>
      <c r="Z79">
        <v>0</v>
      </c>
      <c r="AA79">
        <v>10</v>
      </c>
      <c r="AB79" s="48">
        <v>1</v>
      </c>
      <c r="AC79">
        <v>10</v>
      </c>
      <c r="AD79" s="53">
        <v>0</v>
      </c>
      <c r="AE79" s="54">
        <v>0</v>
      </c>
      <c r="AF79" s="51"/>
      <c r="AG79" s="52">
        <v>0</v>
      </c>
      <c r="AI79" s="7" t="s">
        <v>30</v>
      </c>
      <c r="AJ79" s="7" t="s">
        <v>248</v>
      </c>
      <c r="AN79" s="7" t="s">
        <v>30</v>
      </c>
      <c r="AO79" s="7">
        <v>4</v>
      </c>
      <c r="AR79" s="7" t="s">
        <v>17</v>
      </c>
      <c r="AS79" s="7" t="s">
        <v>234</v>
      </c>
    </row>
    <row r="80" spans="1:45" hidden="1" x14ac:dyDescent="0.25">
      <c r="A80" t="s">
        <v>17</v>
      </c>
      <c r="B80">
        <v>10</v>
      </c>
      <c r="C80">
        <v>0</v>
      </c>
      <c r="D80" s="48">
        <v>0</v>
      </c>
      <c r="E80">
        <v>10</v>
      </c>
      <c r="F80">
        <v>0</v>
      </c>
      <c r="G80">
        <v>0</v>
      </c>
      <c r="H80" s="48"/>
      <c r="I80">
        <v>0</v>
      </c>
      <c r="J80">
        <v>0</v>
      </c>
      <c r="K80">
        <v>0</v>
      </c>
      <c r="L80" s="48"/>
      <c r="M80">
        <v>0</v>
      </c>
      <c r="N80">
        <v>0</v>
      </c>
      <c r="O80">
        <v>0</v>
      </c>
      <c r="P80" s="48"/>
      <c r="Q80">
        <v>0</v>
      </c>
      <c r="R80">
        <v>70</v>
      </c>
      <c r="S80">
        <v>5</v>
      </c>
      <c r="T80" s="48">
        <v>6.6666666666666666E-2</v>
      </c>
      <c r="U80">
        <v>75</v>
      </c>
      <c r="V80">
        <v>5</v>
      </c>
      <c r="W80">
        <v>0</v>
      </c>
      <c r="X80" s="48">
        <v>0</v>
      </c>
      <c r="Y80">
        <v>10</v>
      </c>
      <c r="Z80">
        <v>0</v>
      </c>
      <c r="AA80">
        <v>0</v>
      </c>
      <c r="AB80" s="48"/>
      <c r="AC80">
        <v>0</v>
      </c>
      <c r="AD80" s="53">
        <v>0</v>
      </c>
      <c r="AE80" s="54">
        <v>0</v>
      </c>
      <c r="AF80" s="51"/>
      <c r="AG80" s="52">
        <v>0</v>
      </c>
      <c r="AI80" s="7" t="s">
        <v>249</v>
      </c>
      <c r="AJ80" s="7" t="s">
        <v>250</v>
      </c>
      <c r="AN80" s="7" t="s">
        <v>249</v>
      </c>
      <c r="AO80" s="7">
        <v>1074</v>
      </c>
      <c r="AR80" s="7" t="s">
        <v>18</v>
      </c>
      <c r="AS80" s="7" t="s">
        <v>234</v>
      </c>
    </row>
    <row r="81" spans="1:45" hidden="1" x14ac:dyDescent="0.25">
      <c r="A81" t="s">
        <v>18</v>
      </c>
      <c r="B81">
        <v>10</v>
      </c>
      <c r="C81">
        <v>0</v>
      </c>
      <c r="D81" s="48">
        <v>0</v>
      </c>
      <c r="E81">
        <v>10</v>
      </c>
      <c r="F81">
        <v>10</v>
      </c>
      <c r="G81">
        <v>15</v>
      </c>
      <c r="H81" s="48">
        <v>0.6</v>
      </c>
      <c r="I81">
        <v>25</v>
      </c>
      <c r="J81">
        <v>5</v>
      </c>
      <c r="K81">
        <v>0</v>
      </c>
      <c r="L81" s="48">
        <v>0</v>
      </c>
      <c r="M81">
        <v>5</v>
      </c>
      <c r="N81">
        <v>10</v>
      </c>
      <c r="O81">
        <v>0</v>
      </c>
      <c r="P81" s="48">
        <v>0</v>
      </c>
      <c r="Q81">
        <v>15</v>
      </c>
      <c r="R81">
        <v>130</v>
      </c>
      <c r="S81">
        <v>0</v>
      </c>
      <c r="T81" s="48">
        <v>0</v>
      </c>
      <c r="U81">
        <v>130</v>
      </c>
      <c r="V81">
        <v>125</v>
      </c>
      <c r="W81">
        <v>10</v>
      </c>
      <c r="X81" s="48">
        <v>7.407407407407407E-2</v>
      </c>
      <c r="Y81">
        <v>135</v>
      </c>
      <c r="Z81">
        <v>25</v>
      </c>
      <c r="AA81">
        <v>0</v>
      </c>
      <c r="AB81" s="48">
        <v>0</v>
      </c>
      <c r="AC81">
        <v>25</v>
      </c>
      <c r="AD81" s="53">
        <v>0</v>
      </c>
      <c r="AE81" s="54">
        <v>0</v>
      </c>
      <c r="AF81" s="51"/>
      <c r="AG81" s="52">
        <v>0</v>
      </c>
      <c r="AI81" s="7" t="s">
        <v>35</v>
      </c>
      <c r="AJ81" s="7" t="s">
        <v>251</v>
      </c>
      <c r="AN81" s="7" t="s">
        <v>35</v>
      </c>
      <c r="AO81" s="7">
        <v>0</v>
      </c>
      <c r="AR81" s="7" t="s">
        <v>19</v>
      </c>
      <c r="AS81" s="7" t="s">
        <v>234</v>
      </c>
    </row>
    <row r="82" spans="1:45" hidden="1" x14ac:dyDescent="0.25">
      <c r="A82" t="s">
        <v>19</v>
      </c>
      <c r="B82">
        <v>20</v>
      </c>
      <c r="C82">
        <v>5</v>
      </c>
      <c r="D82" s="48">
        <v>0.25</v>
      </c>
      <c r="E82">
        <v>20</v>
      </c>
      <c r="F82">
        <v>0</v>
      </c>
      <c r="G82">
        <v>0</v>
      </c>
      <c r="H82" s="48"/>
      <c r="I82">
        <v>0</v>
      </c>
      <c r="J82">
        <v>0</v>
      </c>
      <c r="K82">
        <v>0</v>
      </c>
      <c r="L82" s="48"/>
      <c r="M82">
        <v>0</v>
      </c>
      <c r="N82">
        <v>5</v>
      </c>
      <c r="O82">
        <v>0</v>
      </c>
      <c r="P82" s="48">
        <v>0</v>
      </c>
      <c r="Q82">
        <v>5</v>
      </c>
      <c r="R82">
        <v>180</v>
      </c>
      <c r="S82">
        <v>10</v>
      </c>
      <c r="T82" s="48">
        <v>5.4054054054054057E-2</v>
      </c>
      <c r="U82">
        <v>185</v>
      </c>
      <c r="V82">
        <v>0</v>
      </c>
      <c r="W82">
        <v>0</v>
      </c>
      <c r="X82" s="48"/>
      <c r="Y82">
        <v>0</v>
      </c>
      <c r="Z82">
        <v>145</v>
      </c>
      <c r="AA82">
        <v>0</v>
      </c>
      <c r="AB82" s="48">
        <v>0</v>
      </c>
      <c r="AC82">
        <v>145</v>
      </c>
      <c r="AD82" s="53">
        <v>0</v>
      </c>
      <c r="AE82" s="54">
        <v>0</v>
      </c>
      <c r="AF82" s="51"/>
      <c r="AG82" s="52">
        <v>0</v>
      </c>
      <c r="AI82" s="7" t="s">
        <v>36</v>
      </c>
      <c r="AJ82" s="7" t="s">
        <v>252</v>
      </c>
      <c r="AN82" s="7" t="s">
        <v>36</v>
      </c>
      <c r="AO82" s="7">
        <v>0</v>
      </c>
      <c r="AR82" s="7" t="s">
        <v>20</v>
      </c>
      <c r="AS82" s="7" t="s">
        <v>234</v>
      </c>
    </row>
    <row r="83" spans="1:45" hidden="1" x14ac:dyDescent="0.25">
      <c r="A83" t="s">
        <v>20</v>
      </c>
      <c r="B83">
        <v>25</v>
      </c>
      <c r="C83">
        <v>20</v>
      </c>
      <c r="D83" s="48">
        <v>0.44444444444444442</v>
      </c>
      <c r="E83">
        <v>45</v>
      </c>
      <c r="F83">
        <v>105</v>
      </c>
      <c r="G83">
        <v>10</v>
      </c>
      <c r="H83" s="48">
        <v>8.6956521739130432E-2</v>
      </c>
      <c r="I83">
        <v>115</v>
      </c>
      <c r="J83">
        <v>0</v>
      </c>
      <c r="K83">
        <v>0</v>
      </c>
      <c r="L83" s="48"/>
      <c r="M83">
        <v>0</v>
      </c>
      <c r="N83">
        <v>75</v>
      </c>
      <c r="O83">
        <v>10</v>
      </c>
      <c r="P83" s="48">
        <v>0.11764705882352941</v>
      </c>
      <c r="Q83">
        <v>85</v>
      </c>
      <c r="R83">
        <v>245</v>
      </c>
      <c r="S83">
        <v>5</v>
      </c>
      <c r="T83" s="48">
        <v>1.9607843137254902E-2</v>
      </c>
      <c r="U83">
        <v>255</v>
      </c>
      <c r="V83">
        <v>295</v>
      </c>
      <c r="W83">
        <v>50</v>
      </c>
      <c r="X83" s="48">
        <v>0.14492753623188406</v>
      </c>
      <c r="Y83">
        <v>345</v>
      </c>
      <c r="Z83">
        <v>90</v>
      </c>
      <c r="AA83">
        <v>15</v>
      </c>
      <c r="AB83" s="48">
        <v>0.14285714285714285</v>
      </c>
      <c r="AC83">
        <v>105</v>
      </c>
      <c r="AD83" s="53">
        <v>5</v>
      </c>
      <c r="AE83" s="54">
        <v>0</v>
      </c>
      <c r="AF83" s="51">
        <v>0</v>
      </c>
      <c r="AG83" s="52">
        <v>5</v>
      </c>
      <c r="AI83" s="7" t="s">
        <v>37</v>
      </c>
      <c r="AJ83" s="7" t="s">
        <v>253</v>
      </c>
      <c r="AN83" s="7" t="s">
        <v>37</v>
      </c>
      <c r="AO83" s="7">
        <v>1</v>
      </c>
      <c r="AR83" s="7" t="s">
        <v>21</v>
      </c>
      <c r="AS83" s="7" t="s">
        <v>232</v>
      </c>
    </row>
    <row r="84" spans="1:45" hidden="1" x14ac:dyDescent="0.25">
      <c r="A84" t="s">
        <v>21</v>
      </c>
      <c r="B84">
        <v>15</v>
      </c>
      <c r="C84">
        <v>0</v>
      </c>
      <c r="D84" s="48">
        <v>0</v>
      </c>
      <c r="E84">
        <v>15</v>
      </c>
      <c r="F84">
        <v>70</v>
      </c>
      <c r="G84">
        <v>0</v>
      </c>
      <c r="H84" s="48">
        <v>0</v>
      </c>
      <c r="I84">
        <v>70</v>
      </c>
      <c r="J84">
        <v>0</v>
      </c>
      <c r="K84">
        <v>0</v>
      </c>
      <c r="L84" s="48"/>
      <c r="M84">
        <v>0</v>
      </c>
      <c r="N84">
        <v>150</v>
      </c>
      <c r="O84">
        <v>0</v>
      </c>
      <c r="P84" s="48">
        <v>0</v>
      </c>
      <c r="Q84">
        <v>150</v>
      </c>
      <c r="R84">
        <v>190</v>
      </c>
      <c r="S84">
        <v>10</v>
      </c>
      <c r="T84" s="48">
        <v>4.878048780487805E-2</v>
      </c>
      <c r="U84">
        <v>205</v>
      </c>
      <c r="V84">
        <v>80</v>
      </c>
      <c r="W84">
        <v>30</v>
      </c>
      <c r="X84" s="48">
        <v>0.27272727272727271</v>
      </c>
      <c r="Y84">
        <v>110</v>
      </c>
      <c r="Z84">
        <v>5</v>
      </c>
      <c r="AA84">
        <v>20</v>
      </c>
      <c r="AB84" s="48">
        <v>1</v>
      </c>
      <c r="AC84">
        <v>20</v>
      </c>
      <c r="AD84" s="53">
        <v>0</v>
      </c>
      <c r="AE84" s="54">
        <v>5</v>
      </c>
      <c r="AF84" s="51">
        <v>0.8</v>
      </c>
      <c r="AG84" s="52">
        <v>5</v>
      </c>
      <c r="AI84" s="7" t="s">
        <v>38</v>
      </c>
      <c r="AJ84" s="7" t="s">
        <v>254</v>
      </c>
      <c r="AN84" s="7" t="s">
        <v>38</v>
      </c>
      <c r="AO84" s="7">
        <v>0</v>
      </c>
      <c r="AR84" s="7" t="s">
        <v>22</v>
      </c>
      <c r="AS84" s="7" t="s">
        <v>234</v>
      </c>
    </row>
    <row r="85" spans="1:45" hidden="1" x14ac:dyDescent="0.25">
      <c r="A85" t="s">
        <v>22</v>
      </c>
      <c r="B85">
        <v>75</v>
      </c>
      <c r="C85">
        <v>0</v>
      </c>
      <c r="D85" s="48">
        <v>0</v>
      </c>
      <c r="E85">
        <v>75</v>
      </c>
      <c r="F85">
        <v>85</v>
      </c>
      <c r="G85">
        <v>10</v>
      </c>
      <c r="H85" s="48">
        <v>0.10526315789473684</v>
      </c>
      <c r="I85">
        <v>95</v>
      </c>
      <c r="J85">
        <v>0</v>
      </c>
      <c r="K85">
        <v>0</v>
      </c>
      <c r="L85" s="48"/>
      <c r="M85">
        <v>0</v>
      </c>
      <c r="N85">
        <v>280</v>
      </c>
      <c r="O85">
        <v>5</v>
      </c>
      <c r="P85" s="48">
        <v>1.7543859649122806E-2</v>
      </c>
      <c r="Q85">
        <v>285</v>
      </c>
      <c r="R85">
        <v>585</v>
      </c>
      <c r="S85">
        <v>60</v>
      </c>
      <c r="T85" s="48">
        <v>9.3023255813953487E-2</v>
      </c>
      <c r="U85">
        <v>645</v>
      </c>
      <c r="V85">
        <v>100</v>
      </c>
      <c r="W85">
        <v>475</v>
      </c>
      <c r="X85" s="48">
        <v>0.82608695652173914</v>
      </c>
      <c r="Y85">
        <v>575</v>
      </c>
      <c r="Z85">
        <v>35</v>
      </c>
      <c r="AA85">
        <v>25</v>
      </c>
      <c r="AB85" s="48">
        <v>0.41666666666666669</v>
      </c>
      <c r="AC85">
        <v>60</v>
      </c>
      <c r="AD85" s="53">
        <v>0</v>
      </c>
      <c r="AE85" s="54">
        <v>0</v>
      </c>
      <c r="AF85" s="51"/>
      <c r="AG85" s="52">
        <v>0</v>
      </c>
      <c r="AI85" s="7" t="s">
        <v>41</v>
      </c>
      <c r="AJ85" s="7" t="s">
        <v>255</v>
      </c>
      <c r="AN85" s="7" t="s">
        <v>41</v>
      </c>
      <c r="AO85" s="7">
        <v>0</v>
      </c>
      <c r="AR85" s="7" t="s">
        <v>23</v>
      </c>
      <c r="AS85" s="7" t="s">
        <v>243</v>
      </c>
    </row>
    <row r="86" spans="1:45" hidden="1" x14ac:dyDescent="0.25">
      <c r="A86" t="s">
        <v>175</v>
      </c>
      <c r="B86">
        <v>20</v>
      </c>
      <c r="C86">
        <v>0</v>
      </c>
      <c r="D86" s="48">
        <v>0</v>
      </c>
      <c r="E86">
        <v>20</v>
      </c>
      <c r="F86">
        <v>0</v>
      </c>
      <c r="G86">
        <v>0</v>
      </c>
      <c r="H86" s="48"/>
      <c r="I86">
        <v>0</v>
      </c>
      <c r="J86">
        <v>0</v>
      </c>
      <c r="K86">
        <v>0</v>
      </c>
      <c r="L86" s="48"/>
      <c r="M86">
        <v>0</v>
      </c>
      <c r="N86">
        <v>0</v>
      </c>
      <c r="O86">
        <v>0</v>
      </c>
      <c r="P86" s="48"/>
      <c r="Q86">
        <v>0</v>
      </c>
      <c r="R86">
        <v>20</v>
      </c>
      <c r="S86">
        <v>0</v>
      </c>
      <c r="T86" s="48">
        <v>0</v>
      </c>
      <c r="U86">
        <v>20</v>
      </c>
      <c r="V86">
        <v>55</v>
      </c>
      <c r="W86">
        <v>0</v>
      </c>
      <c r="X86" s="48">
        <v>0</v>
      </c>
      <c r="Y86">
        <v>55</v>
      </c>
      <c r="Z86">
        <v>0</v>
      </c>
      <c r="AA86">
        <v>0</v>
      </c>
      <c r="AB86" s="48"/>
      <c r="AC86">
        <v>0</v>
      </c>
      <c r="AD86" s="53">
        <v>0</v>
      </c>
      <c r="AE86" s="54">
        <v>0</v>
      </c>
      <c r="AF86" s="51"/>
      <c r="AG86" s="52">
        <v>0</v>
      </c>
      <c r="AI86" s="7" t="s">
        <v>47</v>
      </c>
      <c r="AJ86" s="7" t="s">
        <v>256</v>
      </c>
      <c r="AN86" s="7" t="s">
        <v>47</v>
      </c>
      <c r="AO86" s="7">
        <v>0</v>
      </c>
      <c r="AR86" s="7" t="s">
        <v>24</v>
      </c>
      <c r="AS86" s="7" t="s">
        <v>232</v>
      </c>
    </row>
    <row r="87" spans="1:45" hidden="1" x14ac:dyDescent="0.25">
      <c r="A87" t="s">
        <v>23</v>
      </c>
      <c r="B87">
        <v>40</v>
      </c>
      <c r="C87">
        <v>5</v>
      </c>
      <c r="D87" s="48">
        <v>0.125</v>
      </c>
      <c r="E87">
        <v>40</v>
      </c>
      <c r="F87">
        <v>490</v>
      </c>
      <c r="G87">
        <v>10</v>
      </c>
      <c r="H87" s="48">
        <v>2.0202020202020204E-2</v>
      </c>
      <c r="I87">
        <v>495</v>
      </c>
      <c r="J87">
        <v>0</v>
      </c>
      <c r="K87">
        <v>0</v>
      </c>
      <c r="L87" s="48"/>
      <c r="M87">
        <v>0</v>
      </c>
      <c r="N87">
        <v>605</v>
      </c>
      <c r="O87">
        <v>30</v>
      </c>
      <c r="P87" s="48">
        <v>4.7244094488188976E-2</v>
      </c>
      <c r="Q87">
        <v>635</v>
      </c>
      <c r="R87">
        <v>390</v>
      </c>
      <c r="S87">
        <v>85</v>
      </c>
      <c r="T87" s="48">
        <v>0.17708333333333334</v>
      </c>
      <c r="U87">
        <v>480</v>
      </c>
      <c r="V87">
        <v>510</v>
      </c>
      <c r="W87">
        <v>170</v>
      </c>
      <c r="X87" s="48">
        <v>0.25</v>
      </c>
      <c r="Y87">
        <v>680</v>
      </c>
      <c r="Z87">
        <v>445</v>
      </c>
      <c r="AA87">
        <v>300</v>
      </c>
      <c r="AB87" s="48">
        <v>0.40268456375838924</v>
      </c>
      <c r="AC87">
        <v>745</v>
      </c>
      <c r="AD87" s="53">
        <v>20</v>
      </c>
      <c r="AE87" s="54">
        <v>20</v>
      </c>
      <c r="AF87" s="51">
        <v>0.49934259424859873</v>
      </c>
      <c r="AG87" s="52">
        <v>40</v>
      </c>
      <c r="AI87" s="7" t="s">
        <v>48</v>
      </c>
      <c r="AJ87" s="7" t="s">
        <v>257</v>
      </c>
      <c r="AN87" s="7" t="s">
        <v>48</v>
      </c>
      <c r="AO87" s="7">
        <v>251</v>
      </c>
      <c r="AR87" s="7" t="s">
        <v>25</v>
      </c>
      <c r="AS87" s="7" t="s">
        <v>234</v>
      </c>
    </row>
    <row r="88" spans="1:45" hidden="1" x14ac:dyDescent="0.25">
      <c r="A88" t="s">
        <v>24</v>
      </c>
      <c r="B88">
        <v>20</v>
      </c>
      <c r="C88">
        <v>0</v>
      </c>
      <c r="D88" s="48">
        <v>0</v>
      </c>
      <c r="E88">
        <v>20</v>
      </c>
      <c r="F88">
        <v>110</v>
      </c>
      <c r="G88">
        <v>15</v>
      </c>
      <c r="H88" s="48">
        <v>0.12</v>
      </c>
      <c r="I88">
        <v>125</v>
      </c>
      <c r="J88">
        <v>0</v>
      </c>
      <c r="K88">
        <v>0</v>
      </c>
      <c r="L88" s="48"/>
      <c r="M88">
        <v>0</v>
      </c>
      <c r="N88">
        <v>180</v>
      </c>
      <c r="O88">
        <v>10</v>
      </c>
      <c r="P88" s="48">
        <v>5.4054054054054057E-2</v>
      </c>
      <c r="Q88">
        <v>185</v>
      </c>
      <c r="R88">
        <v>265</v>
      </c>
      <c r="S88">
        <v>85</v>
      </c>
      <c r="T88" s="48">
        <v>0.24285714285714285</v>
      </c>
      <c r="U88">
        <v>350</v>
      </c>
      <c r="V88">
        <v>5</v>
      </c>
      <c r="W88">
        <v>0</v>
      </c>
      <c r="X88" s="48">
        <v>0</v>
      </c>
      <c r="Y88">
        <v>5</v>
      </c>
      <c r="Z88">
        <v>10</v>
      </c>
      <c r="AA88">
        <v>430</v>
      </c>
      <c r="AB88" s="48">
        <v>0.97727272727272729</v>
      </c>
      <c r="AC88">
        <v>440</v>
      </c>
      <c r="AD88" s="53">
        <v>0</v>
      </c>
      <c r="AE88" s="54">
        <v>0</v>
      </c>
      <c r="AF88" s="51"/>
      <c r="AG88" s="52">
        <v>0</v>
      </c>
      <c r="AI88" s="7" t="s">
        <v>52</v>
      </c>
      <c r="AN88" s="7" t="s">
        <v>52</v>
      </c>
      <c r="AO88" s="7">
        <v>133</v>
      </c>
      <c r="AR88" s="7" t="s">
        <v>26</v>
      </c>
    </row>
    <row r="89" spans="1:45" hidden="1" x14ac:dyDescent="0.25">
      <c r="A89" t="s">
        <v>25</v>
      </c>
      <c r="B89">
        <v>20</v>
      </c>
      <c r="C89">
        <v>0</v>
      </c>
      <c r="D89" s="48">
        <v>0</v>
      </c>
      <c r="E89">
        <v>20</v>
      </c>
      <c r="F89">
        <v>10</v>
      </c>
      <c r="G89">
        <v>0</v>
      </c>
      <c r="H89" s="48">
        <v>0</v>
      </c>
      <c r="I89">
        <v>10</v>
      </c>
      <c r="J89">
        <v>5</v>
      </c>
      <c r="K89">
        <v>0</v>
      </c>
      <c r="L89" s="48">
        <v>0</v>
      </c>
      <c r="M89">
        <v>5</v>
      </c>
      <c r="N89">
        <v>20</v>
      </c>
      <c r="O89">
        <v>0</v>
      </c>
      <c r="P89" s="48">
        <v>0</v>
      </c>
      <c r="Q89">
        <v>20</v>
      </c>
      <c r="R89">
        <v>225</v>
      </c>
      <c r="S89">
        <v>5</v>
      </c>
      <c r="T89" s="48">
        <v>2.1739130434782608E-2</v>
      </c>
      <c r="U89">
        <v>230</v>
      </c>
      <c r="V89">
        <v>35</v>
      </c>
      <c r="W89">
        <v>115</v>
      </c>
      <c r="X89" s="48">
        <v>0.76666666666666672</v>
      </c>
      <c r="Y89">
        <v>150</v>
      </c>
      <c r="Z89">
        <v>10</v>
      </c>
      <c r="AA89">
        <v>0</v>
      </c>
      <c r="AB89" s="48">
        <v>0</v>
      </c>
      <c r="AC89">
        <v>10</v>
      </c>
      <c r="AD89" s="53">
        <v>10</v>
      </c>
      <c r="AE89" s="54">
        <v>0</v>
      </c>
      <c r="AF89" s="51">
        <v>0</v>
      </c>
      <c r="AG89" s="52">
        <v>10</v>
      </c>
      <c r="AI89" s="7" t="s">
        <v>53</v>
      </c>
      <c r="AJ89" s="7" t="s">
        <v>258</v>
      </c>
      <c r="AN89" s="7" t="s">
        <v>53</v>
      </c>
      <c r="AO89" s="7">
        <v>0</v>
      </c>
      <c r="AR89" s="7" t="s">
        <v>27</v>
      </c>
      <c r="AS89" s="7" t="s">
        <v>243</v>
      </c>
    </row>
    <row r="90" spans="1:45" hidden="1" x14ac:dyDescent="0.25">
      <c r="A90" t="s">
        <v>26</v>
      </c>
      <c r="B90">
        <v>0</v>
      </c>
      <c r="C90">
        <v>0</v>
      </c>
      <c r="D90" s="48"/>
      <c r="E90">
        <v>0</v>
      </c>
      <c r="F90">
        <v>15</v>
      </c>
      <c r="G90">
        <v>0</v>
      </c>
      <c r="H90" s="48">
        <v>0</v>
      </c>
      <c r="I90">
        <v>15</v>
      </c>
      <c r="J90">
        <v>0</v>
      </c>
      <c r="K90">
        <v>0</v>
      </c>
      <c r="L90" s="48"/>
      <c r="M90">
        <v>0</v>
      </c>
      <c r="N90">
        <v>40</v>
      </c>
      <c r="O90">
        <v>5</v>
      </c>
      <c r="P90" s="48">
        <v>0.1111111111111111</v>
      </c>
      <c r="Q90">
        <v>45</v>
      </c>
      <c r="R90">
        <v>50</v>
      </c>
      <c r="S90">
        <v>10</v>
      </c>
      <c r="T90" s="48">
        <v>0.16666666666666666</v>
      </c>
      <c r="U90">
        <v>60</v>
      </c>
      <c r="V90">
        <v>20</v>
      </c>
      <c r="W90">
        <v>5</v>
      </c>
      <c r="X90" s="48">
        <v>0.2</v>
      </c>
      <c r="Y90">
        <v>25</v>
      </c>
      <c r="Z90">
        <v>5</v>
      </c>
      <c r="AA90">
        <v>0</v>
      </c>
      <c r="AB90" s="48">
        <v>0</v>
      </c>
      <c r="AC90">
        <v>5</v>
      </c>
      <c r="AD90" s="53">
        <v>5</v>
      </c>
      <c r="AE90" s="54">
        <v>0</v>
      </c>
      <c r="AF90" s="51">
        <v>0</v>
      </c>
      <c r="AG90" s="52">
        <v>5</v>
      </c>
      <c r="AI90" s="7" t="s">
        <v>54</v>
      </c>
      <c r="AJ90" s="7" t="s">
        <v>259</v>
      </c>
      <c r="AN90" s="7" t="s">
        <v>54</v>
      </c>
      <c r="AO90" s="7">
        <v>19</v>
      </c>
      <c r="AR90" s="7" t="s">
        <v>28</v>
      </c>
      <c r="AS90" s="7" t="s">
        <v>234</v>
      </c>
    </row>
    <row r="91" spans="1:45" hidden="1" x14ac:dyDescent="0.25">
      <c r="A91" t="s">
        <v>27</v>
      </c>
      <c r="B91">
        <v>0</v>
      </c>
      <c r="C91">
        <v>0</v>
      </c>
      <c r="D91" s="48"/>
      <c r="E91">
        <v>0</v>
      </c>
      <c r="F91">
        <v>635</v>
      </c>
      <c r="G91">
        <v>65</v>
      </c>
      <c r="H91" s="48">
        <v>9.285714285714286E-2</v>
      </c>
      <c r="I91">
        <v>700</v>
      </c>
      <c r="J91">
        <v>0</v>
      </c>
      <c r="K91">
        <v>0</v>
      </c>
      <c r="L91" s="48"/>
      <c r="M91">
        <v>0</v>
      </c>
      <c r="N91">
        <v>315</v>
      </c>
      <c r="O91">
        <v>5</v>
      </c>
      <c r="P91" s="48">
        <v>1.5625E-2</v>
      </c>
      <c r="Q91">
        <v>320</v>
      </c>
      <c r="R91">
        <v>1105</v>
      </c>
      <c r="S91">
        <v>255</v>
      </c>
      <c r="T91" s="48">
        <v>0.1875</v>
      </c>
      <c r="U91">
        <v>1360</v>
      </c>
      <c r="V91">
        <v>1425</v>
      </c>
      <c r="W91">
        <v>1450</v>
      </c>
      <c r="X91" s="48">
        <v>0.5043478260869565</v>
      </c>
      <c r="Y91">
        <v>2875</v>
      </c>
      <c r="Z91">
        <v>20</v>
      </c>
      <c r="AA91">
        <v>0</v>
      </c>
      <c r="AB91" s="48">
        <v>0</v>
      </c>
      <c r="AC91">
        <v>20</v>
      </c>
      <c r="AD91" s="53">
        <v>295</v>
      </c>
      <c r="AE91" s="54">
        <v>390</v>
      </c>
      <c r="AF91" s="51">
        <v>0.56844069634547689</v>
      </c>
      <c r="AG91" s="52">
        <v>685</v>
      </c>
      <c r="AI91" s="7" t="s">
        <v>57</v>
      </c>
      <c r="AJ91" s="7" t="s">
        <v>260</v>
      </c>
      <c r="AN91" s="7" t="s">
        <v>261</v>
      </c>
      <c r="AO91" s="7">
        <v>1</v>
      </c>
      <c r="AR91" s="7" t="s">
        <v>29</v>
      </c>
      <c r="AS91" s="7" t="s">
        <v>234</v>
      </c>
    </row>
    <row r="92" spans="1:45" hidden="1" x14ac:dyDescent="0.25">
      <c r="A92" t="s">
        <v>28</v>
      </c>
      <c r="B92">
        <v>45</v>
      </c>
      <c r="C92">
        <v>20</v>
      </c>
      <c r="D92" s="48">
        <v>0.30769230769230771</v>
      </c>
      <c r="E92">
        <v>65</v>
      </c>
      <c r="F92">
        <v>0</v>
      </c>
      <c r="G92">
        <v>0</v>
      </c>
      <c r="H92" s="48"/>
      <c r="I92">
        <v>0</v>
      </c>
      <c r="J92">
        <v>0</v>
      </c>
      <c r="K92">
        <v>0</v>
      </c>
      <c r="L92" s="48"/>
      <c r="M92">
        <v>0</v>
      </c>
      <c r="N92">
        <v>15</v>
      </c>
      <c r="O92">
        <v>5</v>
      </c>
      <c r="P92" s="48">
        <v>0.25</v>
      </c>
      <c r="Q92">
        <v>20</v>
      </c>
      <c r="R92">
        <v>95</v>
      </c>
      <c r="S92">
        <v>30</v>
      </c>
      <c r="T92" s="48">
        <v>0.24</v>
      </c>
      <c r="U92">
        <v>125</v>
      </c>
      <c r="V92">
        <v>95</v>
      </c>
      <c r="W92">
        <v>265</v>
      </c>
      <c r="X92" s="48">
        <v>0.73611111111111116</v>
      </c>
      <c r="Y92">
        <v>360</v>
      </c>
      <c r="Z92">
        <v>0</v>
      </c>
      <c r="AA92">
        <v>15</v>
      </c>
      <c r="AB92" s="48">
        <v>1</v>
      </c>
      <c r="AC92">
        <v>15</v>
      </c>
      <c r="AD92" s="53">
        <v>30</v>
      </c>
      <c r="AE92" s="54">
        <v>55</v>
      </c>
      <c r="AF92" s="51">
        <v>0.65789473684210531</v>
      </c>
      <c r="AG92" s="52">
        <v>85</v>
      </c>
      <c r="AI92" s="7" t="s">
        <v>58</v>
      </c>
      <c r="AJ92" s="7" t="s">
        <v>262</v>
      </c>
      <c r="AN92" s="7" t="s">
        <v>58</v>
      </c>
      <c r="AO92" s="7">
        <v>0</v>
      </c>
      <c r="AR92" s="7" t="s">
        <v>30</v>
      </c>
      <c r="AS92" s="7" t="s">
        <v>243</v>
      </c>
    </row>
    <row r="93" spans="1:45" hidden="1" x14ac:dyDescent="0.25">
      <c r="A93" t="s">
        <v>29</v>
      </c>
      <c r="B93">
        <v>25</v>
      </c>
      <c r="C93">
        <v>0</v>
      </c>
      <c r="D93" s="48">
        <v>0</v>
      </c>
      <c r="E93">
        <v>25</v>
      </c>
      <c r="F93">
        <v>20</v>
      </c>
      <c r="G93">
        <v>5</v>
      </c>
      <c r="H93" s="48">
        <v>0.25</v>
      </c>
      <c r="I93">
        <v>20</v>
      </c>
      <c r="J93">
        <v>0</v>
      </c>
      <c r="K93">
        <v>0</v>
      </c>
      <c r="L93" s="48"/>
      <c r="M93">
        <v>0</v>
      </c>
      <c r="N93">
        <v>95</v>
      </c>
      <c r="O93">
        <v>15</v>
      </c>
      <c r="P93" s="48">
        <v>0.13636363636363635</v>
      </c>
      <c r="Q93">
        <v>110</v>
      </c>
      <c r="R93">
        <v>450</v>
      </c>
      <c r="S93">
        <v>65</v>
      </c>
      <c r="T93" s="48">
        <v>0.12621359223300971</v>
      </c>
      <c r="U93">
        <v>515</v>
      </c>
      <c r="V93">
        <v>60</v>
      </c>
      <c r="W93">
        <v>15</v>
      </c>
      <c r="X93" s="48">
        <v>0.1875</v>
      </c>
      <c r="Y93">
        <v>80</v>
      </c>
      <c r="Z93">
        <v>10</v>
      </c>
      <c r="AA93">
        <v>35</v>
      </c>
      <c r="AB93" s="48">
        <v>0.77777777777777779</v>
      </c>
      <c r="AC93">
        <v>45</v>
      </c>
      <c r="AD93" s="53">
        <v>0</v>
      </c>
      <c r="AE93" s="54">
        <v>0</v>
      </c>
      <c r="AF93" s="51"/>
      <c r="AG93" s="52">
        <v>0</v>
      </c>
      <c r="AI93" s="7" t="s">
        <v>60</v>
      </c>
      <c r="AJ93" s="7" t="s">
        <v>263</v>
      </c>
      <c r="AN93" s="7" t="s">
        <v>60</v>
      </c>
      <c r="AO93" s="7">
        <v>0</v>
      </c>
      <c r="AR93" s="7" t="s">
        <v>31</v>
      </c>
      <c r="AS93" s="7" t="s">
        <v>234</v>
      </c>
    </row>
    <row r="94" spans="1:45" hidden="1" x14ac:dyDescent="0.25">
      <c r="A94" t="s">
        <v>30</v>
      </c>
      <c r="B94">
        <v>45</v>
      </c>
      <c r="C94">
        <v>0</v>
      </c>
      <c r="D94" s="48">
        <v>0</v>
      </c>
      <c r="E94">
        <v>45</v>
      </c>
      <c r="F94">
        <v>595</v>
      </c>
      <c r="G94">
        <v>35</v>
      </c>
      <c r="H94" s="48">
        <v>5.5555555555555552E-2</v>
      </c>
      <c r="I94">
        <v>630</v>
      </c>
      <c r="J94">
        <v>0</v>
      </c>
      <c r="K94">
        <v>0</v>
      </c>
      <c r="L94" s="48"/>
      <c r="M94">
        <v>0</v>
      </c>
      <c r="N94">
        <v>520</v>
      </c>
      <c r="O94">
        <v>25</v>
      </c>
      <c r="P94" s="48">
        <v>4.5871559633027525E-2</v>
      </c>
      <c r="Q94">
        <v>545</v>
      </c>
      <c r="R94">
        <v>520</v>
      </c>
      <c r="S94">
        <v>165</v>
      </c>
      <c r="T94" s="48">
        <v>0.24087591240875914</v>
      </c>
      <c r="U94">
        <v>685</v>
      </c>
      <c r="V94">
        <v>610</v>
      </c>
      <c r="W94">
        <v>555</v>
      </c>
      <c r="X94" s="48">
        <v>0.47844827586206895</v>
      </c>
      <c r="Y94">
        <v>1160</v>
      </c>
      <c r="Z94">
        <v>185</v>
      </c>
      <c r="AA94">
        <v>200</v>
      </c>
      <c r="AB94" s="48">
        <v>0.51282051282051277</v>
      </c>
      <c r="AC94">
        <v>390</v>
      </c>
      <c r="AD94" s="53">
        <v>0</v>
      </c>
      <c r="AE94" s="54">
        <v>0</v>
      </c>
      <c r="AF94" s="51"/>
      <c r="AG94" s="52">
        <v>0</v>
      </c>
      <c r="AI94" s="7" t="s">
        <v>61</v>
      </c>
      <c r="AJ94" s="7" t="s">
        <v>264</v>
      </c>
      <c r="AN94" s="7" t="s">
        <v>61</v>
      </c>
      <c r="AO94" s="7">
        <v>0</v>
      </c>
      <c r="AR94" s="7" t="s">
        <v>32</v>
      </c>
      <c r="AS94" s="7" t="s">
        <v>234</v>
      </c>
    </row>
    <row r="95" spans="1:45" hidden="1" x14ac:dyDescent="0.25">
      <c r="A95" t="s">
        <v>31</v>
      </c>
      <c r="B95">
        <v>45</v>
      </c>
      <c r="C95">
        <v>5</v>
      </c>
      <c r="D95" s="48">
        <v>0.1</v>
      </c>
      <c r="E95">
        <v>50</v>
      </c>
      <c r="F95">
        <v>25</v>
      </c>
      <c r="G95">
        <v>0</v>
      </c>
      <c r="H95" s="48">
        <v>0</v>
      </c>
      <c r="I95">
        <v>25</v>
      </c>
      <c r="J95">
        <v>0</v>
      </c>
      <c r="K95">
        <v>0</v>
      </c>
      <c r="L95" s="48"/>
      <c r="M95">
        <v>0</v>
      </c>
      <c r="N95">
        <v>55</v>
      </c>
      <c r="O95">
        <v>5</v>
      </c>
      <c r="P95" s="48">
        <v>8.3333333333333329E-2</v>
      </c>
      <c r="Q95">
        <v>60</v>
      </c>
      <c r="R95">
        <v>210</v>
      </c>
      <c r="S95">
        <v>5</v>
      </c>
      <c r="T95" s="48">
        <v>2.3255813953488372E-2</v>
      </c>
      <c r="U95">
        <v>215</v>
      </c>
      <c r="V95">
        <v>155</v>
      </c>
      <c r="W95">
        <v>30</v>
      </c>
      <c r="X95" s="48">
        <v>0.16216216216216217</v>
      </c>
      <c r="Y95">
        <v>185</v>
      </c>
      <c r="Z95">
        <v>185</v>
      </c>
      <c r="AA95">
        <v>10</v>
      </c>
      <c r="AB95" s="48">
        <v>5.128205128205128E-2</v>
      </c>
      <c r="AC95">
        <v>195</v>
      </c>
      <c r="AD95" s="53">
        <v>0</v>
      </c>
      <c r="AE95" s="54">
        <v>0</v>
      </c>
      <c r="AF95" s="51">
        <v>1</v>
      </c>
      <c r="AG95" s="52">
        <v>0</v>
      </c>
      <c r="AI95" s="7" t="s">
        <v>62</v>
      </c>
      <c r="AJ95" s="7" t="s">
        <v>265</v>
      </c>
      <c r="AN95" s="7" t="s">
        <v>62</v>
      </c>
      <c r="AO95" s="7">
        <v>0</v>
      </c>
      <c r="AR95" s="7" t="s">
        <v>249</v>
      </c>
      <c r="AS95" s="7" t="s">
        <v>234</v>
      </c>
    </row>
    <row r="96" spans="1:45" hidden="1" x14ac:dyDescent="0.25">
      <c r="A96" t="s">
        <v>32</v>
      </c>
      <c r="B96">
        <v>40</v>
      </c>
      <c r="C96">
        <v>0</v>
      </c>
      <c r="D96" s="48">
        <v>0</v>
      </c>
      <c r="E96">
        <v>40</v>
      </c>
      <c r="F96">
        <v>55</v>
      </c>
      <c r="G96">
        <v>10</v>
      </c>
      <c r="H96" s="48">
        <v>0.15384615384615385</v>
      </c>
      <c r="I96">
        <v>65</v>
      </c>
      <c r="J96">
        <v>0</v>
      </c>
      <c r="K96">
        <v>0</v>
      </c>
      <c r="L96" s="48"/>
      <c r="M96">
        <v>0</v>
      </c>
      <c r="N96">
        <v>140</v>
      </c>
      <c r="O96">
        <v>10</v>
      </c>
      <c r="P96" s="48">
        <v>6.4516129032258063E-2</v>
      </c>
      <c r="Q96">
        <v>155</v>
      </c>
      <c r="R96">
        <v>480</v>
      </c>
      <c r="S96">
        <v>40</v>
      </c>
      <c r="T96" s="48">
        <v>7.6923076923076927E-2</v>
      </c>
      <c r="U96">
        <v>520</v>
      </c>
      <c r="V96">
        <v>240</v>
      </c>
      <c r="W96">
        <v>80</v>
      </c>
      <c r="X96" s="48">
        <v>0.25396825396825395</v>
      </c>
      <c r="Y96">
        <v>315</v>
      </c>
      <c r="Z96">
        <v>45</v>
      </c>
      <c r="AA96">
        <v>155</v>
      </c>
      <c r="AB96" s="48">
        <v>0.77500000000000002</v>
      </c>
      <c r="AC96">
        <v>200</v>
      </c>
      <c r="AD96" s="53">
        <v>60</v>
      </c>
      <c r="AE96" s="54">
        <v>45</v>
      </c>
      <c r="AF96" s="51">
        <v>0.42939287566835316</v>
      </c>
      <c r="AG96" s="52">
        <v>105</v>
      </c>
      <c r="AI96" s="7" t="s">
        <v>64</v>
      </c>
      <c r="AJ96" s="7" t="s">
        <v>266</v>
      </c>
      <c r="AN96" s="7" t="s">
        <v>64</v>
      </c>
      <c r="AO96" s="7">
        <v>47</v>
      </c>
      <c r="AR96" s="7" t="s">
        <v>33</v>
      </c>
      <c r="AS96" s="7" t="s">
        <v>234</v>
      </c>
    </row>
    <row r="97" spans="1:45" hidden="1" x14ac:dyDescent="0.25">
      <c r="A97" t="s">
        <v>33</v>
      </c>
      <c r="B97">
        <v>30</v>
      </c>
      <c r="C97">
        <v>55</v>
      </c>
      <c r="D97" s="48">
        <v>0.6470588235294118</v>
      </c>
      <c r="E97">
        <v>85</v>
      </c>
      <c r="F97">
        <v>45</v>
      </c>
      <c r="G97">
        <v>10</v>
      </c>
      <c r="H97" s="48">
        <v>0.18181818181818182</v>
      </c>
      <c r="I97">
        <v>55</v>
      </c>
      <c r="J97">
        <v>0</v>
      </c>
      <c r="K97">
        <v>0</v>
      </c>
      <c r="L97" s="48"/>
      <c r="M97">
        <v>0</v>
      </c>
      <c r="N97">
        <v>5</v>
      </c>
      <c r="O97">
        <v>5</v>
      </c>
      <c r="P97" s="48">
        <v>0.5</v>
      </c>
      <c r="Q97">
        <v>10</v>
      </c>
      <c r="R97">
        <v>280</v>
      </c>
      <c r="S97">
        <v>50</v>
      </c>
      <c r="T97" s="48">
        <v>0.15151515151515152</v>
      </c>
      <c r="U97">
        <v>330</v>
      </c>
      <c r="V97">
        <v>45</v>
      </c>
      <c r="W97">
        <v>85</v>
      </c>
      <c r="X97" s="48">
        <v>0.65384615384615385</v>
      </c>
      <c r="Y97">
        <v>130</v>
      </c>
      <c r="Z97">
        <v>0</v>
      </c>
      <c r="AA97">
        <v>5</v>
      </c>
      <c r="AB97" s="48">
        <v>1</v>
      </c>
      <c r="AC97">
        <v>5</v>
      </c>
      <c r="AD97" s="53">
        <v>0</v>
      </c>
      <c r="AE97" s="54">
        <v>0</v>
      </c>
      <c r="AF97" s="51"/>
      <c r="AG97" s="52">
        <v>0</v>
      </c>
      <c r="AI97" s="7" t="s">
        <v>67</v>
      </c>
      <c r="AJ97" s="7" t="s">
        <v>267</v>
      </c>
      <c r="AN97" s="7" t="s">
        <v>67</v>
      </c>
      <c r="AO97" s="7">
        <v>24</v>
      </c>
      <c r="AR97" s="7" t="s">
        <v>34</v>
      </c>
      <c r="AS97" s="7" t="s">
        <v>234</v>
      </c>
    </row>
    <row r="98" spans="1:45" hidden="1" x14ac:dyDescent="0.25">
      <c r="A98" t="s">
        <v>34</v>
      </c>
      <c r="B98">
        <v>5</v>
      </c>
      <c r="C98">
        <v>0</v>
      </c>
      <c r="D98" s="48">
        <v>0</v>
      </c>
      <c r="E98">
        <v>5</v>
      </c>
      <c r="F98">
        <v>15</v>
      </c>
      <c r="G98">
        <v>0</v>
      </c>
      <c r="H98" s="48">
        <v>0</v>
      </c>
      <c r="I98">
        <v>15</v>
      </c>
      <c r="J98">
        <v>0</v>
      </c>
      <c r="K98">
        <v>0</v>
      </c>
      <c r="L98" s="48"/>
      <c r="M98">
        <v>0</v>
      </c>
      <c r="N98">
        <v>30</v>
      </c>
      <c r="O98">
        <v>0</v>
      </c>
      <c r="P98" s="48">
        <v>0</v>
      </c>
      <c r="Q98">
        <v>30</v>
      </c>
      <c r="R98">
        <v>200</v>
      </c>
      <c r="S98">
        <v>10</v>
      </c>
      <c r="T98" s="48">
        <v>4.7619047619047616E-2</v>
      </c>
      <c r="U98">
        <v>210</v>
      </c>
      <c r="V98">
        <v>120</v>
      </c>
      <c r="W98">
        <v>155</v>
      </c>
      <c r="X98" s="48">
        <v>0.5636363636363636</v>
      </c>
      <c r="Y98">
        <v>275</v>
      </c>
      <c r="Z98">
        <v>0</v>
      </c>
      <c r="AA98">
        <v>0</v>
      </c>
      <c r="AB98" s="48"/>
      <c r="AC98">
        <v>0</v>
      </c>
      <c r="AD98" s="53">
        <v>0</v>
      </c>
      <c r="AE98" s="54">
        <v>15</v>
      </c>
      <c r="AF98" s="51">
        <v>0.99894288338399539</v>
      </c>
      <c r="AG98" s="52">
        <v>15</v>
      </c>
      <c r="AI98" s="7" t="s">
        <v>268</v>
      </c>
      <c r="AJ98" s="7" t="s">
        <v>269</v>
      </c>
      <c r="AN98" s="7" t="s">
        <v>268</v>
      </c>
      <c r="AO98" s="7">
        <v>116</v>
      </c>
      <c r="AR98" s="7" t="s">
        <v>270</v>
      </c>
      <c r="AS98" s="7" t="s">
        <v>232</v>
      </c>
    </row>
    <row r="99" spans="1:45" hidden="1" x14ac:dyDescent="0.25">
      <c r="A99" t="s">
        <v>176</v>
      </c>
      <c r="B99">
        <v>25</v>
      </c>
      <c r="C99">
        <v>0</v>
      </c>
      <c r="D99" s="48">
        <v>0</v>
      </c>
      <c r="E99">
        <v>25</v>
      </c>
      <c r="F99">
        <v>170</v>
      </c>
      <c r="G99">
        <v>15</v>
      </c>
      <c r="H99" s="48">
        <v>8.1081081081081086E-2</v>
      </c>
      <c r="I99">
        <v>185</v>
      </c>
      <c r="J99">
        <v>0</v>
      </c>
      <c r="K99">
        <v>0</v>
      </c>
      <c r="L99" s="48"/>
      <c r="M99">
        <v>0</v>
      </c>
      <c r="N99">
        <v>305</v>
      </c>
      <c r="O99">
        <v>10</v>
      </c>
      <c r="P99" s="48">
        <v>3.125E-2</v>
      </c>
      <c r="Q99">
        <v>320</v>
      </c>
      <c r="R99">
        <v>290</v>
      </c>
      <c r="S99">
        <v>570</v>
      </c>
      <c r="T99" s="48">
        <v>0.66279069767441856</v>
      </c>
      <c r="U99">
        <v>860</v>
      </c>
      <c r="V99">
        <v>200</v>
      </c>
      <c r="W99">
        <v>335</v>
      </c>
      <c r="X99" s="48">
        <v>0.62616822429906538</v>
      </c>
      <c r="Y99">
        <v>535</v>
      </c>
      <c r="Z99">
        <v>15</v>
      </c>
      <c r="AA99">
        <v>155</v>
      </c>
      <c r="AB99" s="48">
        <v>0.91176470588235292</v>
      </c>
      <c r="AC99">
        <v>170</v>
      </c>
      <c r="AD99" s="53">
        <v>0</v>
      </c>
      <c r="AE99" s="54">
        <v>0</v>
      </c>
      <c r="AF99" s="51">
        <v>0</v>
      </c>
      <c r="AG99" s="52">
        <v>0</v>
      </c>
      <c r="AI99" s="7" t="s">
        <v>69</v>
      </c>
      <c r="AJ99" s="7" t="s">
        <v>271</v>
      </c>
      <c r="AN99" s="7" t="s">
        <v>69</v>
      </c>
      <c r="AO99" s="7">
        <v>0</v>
      </c>
      <c r="AR99" s="7" t="s">
        <v>35</v>
      </c>
      <c r="AS99" s="7" t="s">
        <v>234</v>
      </c>
    </row>
    <row r="100" spans="1:45" hidden="1" x14ac:dyDescent="0.25">
      <c r="A100" t="s">
        <v>35</v>
      </c>
      <c r="B100">
        <v>25</v>
      </c>
      <c r="C100">
        <v>0</v>
      </c>
      <c r="D100" s="48">
        <v>0</v>
      </c>
      <c r="E100">
        <v>25</v>
      </c>
      <c r="F100">
        <v>0</v>
      </c>
      <c r="G100">
        <v>0</v>
      </c>
      <c r="H100" s="48"/>
      <c r="I100">
        <v>0</v>
      </c>
      <c r="J100">
        <v>0</v>
      </c>
      <c r="K100">
        <v>0</v>
      </c>
      <c r="L100" s="48"/>
      <c r="M100">
        <v>0</v>
      </c>
      <c r="N100">
        <v>25</v>
      </c>
      <c r="O100">
        <v>0</v>
      </c>
      <c r="P100" s="48">
        <v>0</v>
      </c>
      <c r="Q100">
        <v>25</v>
      </c>
      <c r="R100">
        <v>15</v>
      </c>
      <c r="S100">
        <v>0</v>
      </c>
      <c r="T100" s="48">
        <v>0</v>
      </c>
      <c r="U100">
        <v>15</v>
      </c>
      <c r="V100">
        <v>150</v>
      </c>
      <c r="W100">
        <v>10</v>
      </c>
      <c r="X100" s="48">
        <v>6.25E-2</v>
      </c>
      <c r="Y100">
        <v>160</v>
      </c>
      <c r="Z100">
        <v>10</v>
      </c>
      <c r="AA100">
        <v>20</v>
      </c>
      <c r="AB100" s="48">
        <v>0.66666666666666663</v>
      </c>
      <c r="AC100">
        <v>30</v>
      </c>
      <c r="AD100" s="53">
        <v>0</v>
      </c>
      <c r="AE100" s="54">
        <v>0</v>
      </c>
      <c r="AF100" s="51">
        <v>0.5</v>
      </c>
      <c r="AG100" s="52">
        <v>5</v>
      </c>
      <c r="AI100" s="7" t="s">
        <v>70</v>
      </c>
      <c r="AJ100" s="7" t="s">
        <v>272</v>
      </c>
      <c r="AN100" s="7" t="s">
        <v>70</v>
      </c>
      <c r="AO100" s="7">
        <v>1069</v>
      </c>
      <c r="AR100" s="7" t="s">
        <v>36</v>
      </c>
      <c r="AS100" s="7" t="s">
        <v>232</v>
      </c>
    </row>
    <row r="101" spans="1:45" hidden="1" x14ac:dyDescent="0.25">
      <c r="A101" t="s">
        <v>36</v>
      </c>
      <c r="B101">
        <v>0</v>
      </c>
      <c r="C101">
        <v>0</v>
      </c>
      <c r="D101" s="48"/>
      <c r="E101">
        <v>0</v>
      </c>
      <c r="F101">
        <v>10</v>
      </c>
      <c r="G101">
        <v>0</v>
      </c>
      <c r="H101" s="48">
        <v>0</v>
      </c>
      <c r="I101">
        <v>10</v>
      </c>
      <c r="J101">
        <v>0</v>
      </c>
      <c r="K101">
        <v>0</v>
      </c>
      <c r="L101" s="48"/>
      <c r="M101">
        <v>0</v>
      </c>
      <c r="N101">
        <v>5</v>
      </c>
      <c r="O101">
        <v>0</v>
      </c>
      <c r="P101" s="48">
        <v>0</v>
      </c>
      <c r="Q101">
        <v>5</v>
      </c>
      <c r="R101">
        <v>5</v>
      </c>
      <c r="S101">
        <v>0</v>
      </c>
      <c r="T101" s="48">
        <v>0</v>
      </c>
      <c r="U101">
        <v>5</v>
      </c>
      <c r="V101">
        <v>5</v>
      </c>
      <c r="W101">
        <v>5</v>
      </c>
      <c r="X101" s="48">
        <v>0.5</v>
      </c>
      <c r="Y101">
        <v>10</v>
      </c>
      <c r="Z101">
        <v>0</v>
      </c>
      <c r="AA101">
        <v>5</v>
      </c>
      <c r="AB101" s="48">
        <v>1</v>
      </c>
      <c r="AC101">
        <v>5</v>
      </c>
      <c r="AD101" s="53">
        <v>0</v>
      </c>
      <c r="AE101" s="54">
        <v>0</v>
      </c>
      <c r="AF101" s="51"/>
      <c r="AG101" s="52">
        <v>0</v>
      </c>
      <c r="AI101" s="7" t="s">
        <v>72</v>
      </c>
      <c r="AJ101" s="7" t="s">
        <v>273</v>
      </c>
      <c r="AN101" s="7" t="s">
        <v>72</v>
      </c>
      <c r="AO101" s="7">
        <v>0</v>
      </c>
      <c r="AR101" s="7" t="s">
        <v>37</v>
      </c>
      <c r="AS101" s="7" t="s">
        <v>234</v>
      </c>
    </row>
    <row r="102" spans="1:45" hidden="1" x14ac:dyDescent="0.25">
      <c r="A102" t="s">
        <v>37</v>
      </c>
      <c r="B102">
        <v>110</v>
      </c>
      <c r="C102">
        <v>10</v>
      </c>
      <c r="D102" s="48">
        <v>8.3333333333333329E-2</v>
      </c>
      <c r="E102">
        <v>120</v>
      </c>
      <c r="F102">
        <v>20</v>
      </c>
      <c r="G102">
        <v>0</v>
      </c>
      <c r="H102" s="48">
        <v>0</v>
      </c>
      <c r="I102">
        <v>20</v>
      </c>
      <c r="J102">
        <v>0</v>
      </c>
      <c r="K102">
        <v>0</v>
      </c>
      <c r="L102" s="48"/>
      <c r="M102">
        <v>0</v>
      </c>
      <c r="N102">
        <v>190</v>
      </c>
      <c r="O102">
        <v>45</v>
      </c>
      <c r="P102" s="48">
        <v>0.1875</v>
      </c>
      <c r="Q102">
        <v>240</v>
      </c>
      <c r="R102">
        <v>645</v>
      </c>
      <c r="S102">
        <v>80</v>
      </c>
      <c r="T102" s="48">
        <v>0.1103448275862069</v>
      </c>
      <c r="U102">
        <v>725</v>
      </c>
      <c r="V102">
        <v>490</v>
      </c>
      <c r="W102">
        <v>310</v>
      </c>
      <c r="X102" s="48">
        <v>0.38750000000000001</v>
      </c>
      <c r="Y102">
        <v>800</v>
      </c>
      <c r="Z102">
        <v>245</v>
      </c>
      <c r="AA102">
        <v>210</v>
      </c>
      <c r="AB102" s="48">
        <v>0.46153846153846156</v>
      </c>
      <c r="AC102">
        <v>455</v>
      </c>
      <c r="AD102" s="53">
        <v>15</v>
      </c>
      <c r="AE102" s="54">
        <v>15</v>
      </c>
      <c r="AF102" s="51">
        <v>0.51753273254723742</v>
      </c>
      <c r="AG102" s="52">
        <v>30</v>
      </c>
      <c r="AI102" s="7" t="s">
        <v>274</v>
      </c>
      <c r="AJ102" s="7" t="s">
        <v>275</v>
      </c>
      <c r="AN102" s="7" t="s">
        <v>276</v>
      </c>
      <c r="AO102" s="7">
        <v>0</v>
      </c>
      <c r="AR102" s="7" t="s">
        <v>38</v>
      </c>
      <c r="AS102" s="7" t="s">
        <v>232</v>
      </c>
    </row>
    <row r="103" spans="1:45" hidden="1" x14ac:dyDescent="0.25">
      <c r="A103" t="s">
        <v>38</v>
      </c>
      <c r="B103">
        <v>35</v>
      </c>
      <c r="C103">
        <v>0</v>
      </c>
      <c r="D103" s="48">
        <v>0</v>
      </c>
      <c r="E103">
        <v>35</v>
      </c>
      <c r="F103">
        <v>60</v>
      </c>
      <c r="G103">
        <v>5</v>
      </c>
      <c r="H103" s="48">
        <v>7.6923076923076927E-2</v>
      </c>
      <c r="I103">
        <v>65</v>
      </c>
      <c r="J103">
        <v>0</v>
      </c>
      <c r="K103">
        <v>0</v>
      </c>
      <c r="L103" s="48"/>
      <c r="M103">
        <v>0</v>
      </c>
      <c r="N103">
        <v>150</v>
      </c>
      <c r="O103">
        <v>5</v>
      </c>
      <c r="P103" s="48">
        <v>3.2258064516129031E-2</v>
      </c>
      <c r="Q103">
        <v>155</v>
      </c>
      <c r="R103">
        <v>200</v>
      </c>
      <c r="S103">
        <v>5</v>
      </c>
      <c r="T103" s="48">
        <v>2.4390243902439025E-2</v>
      </c>
      <c r="U103">
        <v>205</v>
      </c>
      <c r="V103">
        <v>60</v>
      </c>
      <c r="W103">
        <v>110</v>
      </c>
      <c r="X103" s="48">
        <v>0.6470588235294118</v>
      </c>
      <c r="Y103">
        <v>170</v>
      </c>
      <c r="Z103">
        <v>5</v>
      </c>
      <c r="AA103">
        <v>30</v>
      </c>
      <c r="AB103" s="48">
        <v>0.8571428571428571</v>
      </c>
      <c r="AC103">
        <v>35</v>
      </c>
      <c r="AD103" s="53">
        <v>0</v>
      </c>
      <c r="AE103" s="54">
        <v>0</v>
      </c>
      <c r="AF103" s="51"/>
      <c r="AG103" s="52">
        <v>0</v>
      </c>
      <c r="AI103" s="7" t="s">
        <v>74</v>
      </c>
      <c r="AJ103" s="7" t="s">
        <v>277</v>
      </c>
      <c r="AN103" s="7" t="s">
        <v>278</v>
      </c>
      <c r="AO103" s="7">
        <v>237</v>
      </c>
      <c r="AR103" s="7" t="s">
        <v>39</v>
      </c>
      <c r="AS103" s="7" t="s">
        <v>234</v>
      </c>
    </row>
    <row r="104" spans="1:45" hidden="1" x14ac:dyDescent="0.25">
      <c r="A104" t="s">
        <v>39</v>
      </c>
      <c r="B104">
        <v>10</v>
      </c>
      <c r="C104">
        <v>0</v>
      </c>
      <c r="D104" s="48">
        <v>0</v>
      </c>
      <c r="E104">
        <v>10</v>
      </c>
      <c r="F104">
        <v>10</v>
      </c>
      <c r="G104">
        <v>0</v>
      </c>
      <c r="H104" s="48">
        <v>0</v>
      </c>
      <c r="I104">
        <v>10</v>
      </c>
      <c r="J104">
        <v>0</v>
      </c>
      <c r="K104">
        <v>0</v>
      </c>
      <c r="L104" s="48"/>
      <c r="M104">
        <v>0</v>
      </c>
      <c r="N104">
        <v>50</v>
      </c>
      <c r="O104">
        <v>0</v>
      </c>
      <c r="P104" s="48">
        <v>0</v>
      </c>
      <c r="Q104">
        <v>55</v>
      </c>
      <c r="R104">
        <v>130</v>
      </c>
      <c r="S104">
        <v>0</v>
      </c>
      <c r="T104" s="48">
        <v>0</v>
      </c>
      <c r="U104">
        <v>130</v>
      </c>
      <c r="V104">
        <v>60</v>
      </c>
      <c r="W104">
        <v>5</v>
      </c>
      <c r="X104" s="48">
        <v>7.6923076923076927E-2</v>
      </c>
      <c r="Y104">
        <v>65</v>
      </c>
      <c r="Z104">
        <v>90</v>
      </c>
      <c r="AA104">
        <v>10</v>
      </c>
      <c r="AB104" s="48">
        <v>0.1</v>
      </c>
      <c r="AC104">
        <v>100</v>
      </c>
      <c r="AD104" s="53">
        <v>5</v>
      </c>
      <c r="AE104" s="54">
        <v>0</v>
      </c>
      <c r="AF104" s="51">
        <v>0.2857142857142857</v>
      </c>
      <c r="AG104" s="52">
        <v>5</v>
      </c>
      <c r="AI104" s="7" t="s">
        <v>77</v>
      </c>
      <c r="AJ104" s="7" t="s">
        <v>279</v>
      </c>
      <c r="AN104" s="7" t="s">
        <v>77</v>
      </c>
      <c r="AO104" s="7">
        <v>0</v>
      </c>
      <c r="AR104" s="7" t="s">
        <v>40</v>
      </c>
      <c r="AS104" s="7" t="s">
        <v>234</v>
      </c>
    </row>
    <row r="105" spans="1:45" hidden="1" x14ac:dyDescent="0.25">
      <c r="A105" t="s">
        <v>40</v>
      </c>
      <c r="B105">
        <v>10</v>
      </c>
      <c r="C105">
        <v>0</v>
      </c>
      <c r="D105" s="48">
        <v>0</v>
      </c>
      <c r="E105">
        <v>10</v>
      </c>
      <c r="F105">
        <v>10</v>
      </c>
      <c r="G105">
        <v>0</v>
      </c>
      <c r="H105" s="48">
        <v>0</v>
      </c>
      <c r="I105">
        <v>10</v>
      </c>
      <c r="J105">
        <v>0</v>
      </c>
      <c r="K105">
        <v>0</v>
      </c>
      <c r="L105" s="48"/>
      <c r="M105">
        <v>0</v>
      </c>
      <c r="N105">
        <v>35</v>
      </c>
      <c r="O105">
        <v>5</v>
      </c>
      <c r="P105" s="48">
        <v>0.1111111111111111</v>
      </c>
      <c r="Q105">
        <v>45</v>
      </c>
      <c r="R105">
        <v>235</v>
      </c>
      <c r="S105">
        <v>20</v>
      </c>
      <c r="T105" s="48">
        <v>7.8431372549019607E-2</v>
      </c>
      <c r="U105">
        <v>255</v>
      </c>
      <c r="V105">
        <v>75</v>
      </c>
      <c r="W105">
        <v>110</v>
      </c>
      <c r="X105" s="48">
        <v>0.59459459459459463</v>
      </c>
      <c r="Y105">
        <v>185</v>
      </c>
      <c r="Z105">
        <v>5</v>
      </c>
      <c r="AA105">
        <v>5</v>
      </c>
      <c r="AB105" s="48">
        <v>0.5</v>
      </c>
      <c r="AC105">
        <v>10</v>
      </c>
      <c r="AD105" s="53">
        <v>0</v>
      </c>
      <c r="AE105" s="54">
        <v>0</v>
      </c>
      <c r="AF105" s="51">
        <v>0</v>
      </c>
      <c r="AG105" s="52">
        <v>0</v>
      </c>
      <c r="AI105" s="7" t="s">
        <v>78</v>
      </c>
      <c r="AJ105" s="7" t="s">
        <v>280</v>
      </c>
      <c r="AN105" s="7" t="s">
        <v>78</v>
      </c>
      <c r="AO105" s="7">
        <v>33</v>
      </c>
      <c r="AR105" s="7" t="s">
        <v>41</v>
      </c>
      <c r="AS105" s="7" t="s">
        <v>234</v>
      </c>
    </row>
    <row r="106" spans="1:45" hidden="1" x14ac:dyDescent="0.25">
      <c r="A106" t="s">
        <v>41</v>
      </c>
      <c r="B106">
        <v>15</v>
      </c>
      <c r="C106">
        <v>5</v>
      </c>
      <c r="D106" s="48">
        <v>0.25</v>
      </c>
      <c r="E106">
        <v>20</v>
      </c>
      <c r="F106">
        <v>70</v>
      </c>
      <c r="G106">
        <v>5</v>
      </c>
      <c r="H106" s="48">
        <v>6.6666666666666666E-2</v>
      </c>
      <c r="I106">
        <v>75</v>
      </c>
      <c r="J106">
        <v>0</v>
      </c>
      <c r="K106">
        <v>0</v>
      </c>
      <c r="L106" s="48"/>
      <c r="M106">
        <v>0</v>
      </c>
      <c r="N106">
        <v>155</v>
      </c>
      <c r="O106">
        <v>10</v>
      </c>
      <c r="P106" s="48">
        <v>6.0606060606060608E-2</v>
      </c>
      <c r="Q106">
        <v>165</v>
      </c>
      <c r="R106">
        <v>405</v>
      </c>
      <c r="S106">
        <v>25</v>
      </c>
      <c r="T106" s="48">
        <v>5.8139534883720929E-2</v>
      </c>
      <c r="U106">
        <v>430</v>
      </c>
      <c r="V106">
        <v>495</v>
      </c>
      <c r="W106">
        <v>145</v>
      </c>
      <c r="X106" s="48">
        <v>0.22480620155038761</v>
      </c>
      <c r="Y106">
        <v>645</v>
      </c>
      <c r="Z106">
        <v>40</v>
      </c>
      <c r="AA106">
        <v>15</v>
      </c>
      <c r="AB106" s="48">
        <v>0.3</v>
      </c>
      <c r="AC106">
        <v>50</v>
      </c>
      <c r="AD106" s="53">
        <v>0</v>
      </c>
      <c r="AE106" s="54">
        <v>0</v>
      </c>
      <c r="AF106" s="51"/>
      <c r="AG106" s="52">
        <v>0</v>
      </c>
      <c r="AI106" s="7" t="s">
        <v>81</v>
      </c>
      <c r="AN106" s="7" t="s">
        <v>81</v>
      </c>
      <c r="AR106" s="7" t="s">
        <v>42</v>
      </c>
      <c r="AS106" s="7" t="s">
        <v>234</v>
      </c>
    </row>
    <row r="107" spans="1:45" hidden="1" x14ac:dyDescent="0.25">
      <c r="A107" t="s">
        <v>42</v>
      </c>
      <c r="B107">
        <v>70</v>
      </c>
      <c r="C107">
        <v>5</v>
      </c>
      <c r="D107" s="48">
        <v>6.6666666666666666E-2</v>
      </c>
      <c r="E107">
        <v>75</v>
      </c>
      <c r="F107">
        <v>15</v>
      </c>
      <c r="G107">
        <v>5</v>
      </c>
      <c r="H107" s="48">
        <v>0.33333333333333331</v>
      </c>
      <c r="I107">
        <v>15</v>
      </c>
      <c r="J107">
        <v>0</v>
      </c>
      <c r="K107">
        <v>0</v>
      </c>
      <c r="L107" s="48"/>
      <c r="M107">
        <v>0</v>
      </c>
      <c r="N107">
        <v>80</v>
      </c>
      <c r="O107">
        <v>5</v>
      </c>
      <c r="P107" s="48">
        <v>5.8823529411764705E-2</v>
      </c>
      <c r="Q107">
        <v>85</v>
      </c>
      <c r="R107">
        <v>820</v>
      </c>
      <c r="S107">
        <v>30</v>
      </c>
      <c r="T107" s="48">
        <v>3.5087719298245612E-2</v>
      </c>
      <c r="U107">
        <v>855</v>
      </c>
      <c r="V107">
        <v>145</v>
      </c>
      <c r="W107">
        <v>5</v>
      </c>
      <c r="X107" s="48">
        <v>3.3333333333333333E-2</v>
      </c>
      <c r="Y107">
        <v>150</v>
      </c>
      <c r="Z107">
        <v>20</v>
      </c>
      <c r="AA107">
        <v>20</v>
      </c>
      <c r="AB107" s="48">
        <v>0.5</v>
      </c>
      <c r="AC107">
        <v>40</v>
      </c>
      <c r="AD107" s="53">
        <v>70</v>
      </c>
      <c r="AE107" s="54">
        <v>5</v>
      </c>
      <c r="AF107" s="51">
        <v>6.9964323558598884E-2</v>
      </c>
      <c r="AG107" s="52">
        <v>75</v>
      </c>
      <c r="AI107" s="7" t="s">
        <v>83</v>
      </c>
      <c r="AN107" s="7" t="s">
        <v>83</v>
      </c>
      <c r="AR107" s="7" t="s">
        <v>43</v>
      </c>
      <c r="AS107" s="7" t="s">
        <v>232</v>
      </c>
    </row>
    <row r="108" spans="1:45" hidden="1" x14ac:dyDescent="0.25">
      <c r="A108" t="s">
        <v>43</v>
      </c>
      <c r="B108">
        <v>135</v>
      </c>
      <c r="C108">
        <v>10</v>
      </c>
      <c r="D108" s="48">
        <v>6.8965517241379309E-2</v>
      </c>
      <c r="E108">
        <v>145</v>
      </c>
      <c r="F108">
        <v>65</v>
      </c>
      <c r="G108">
        <v>10</v>
      </c>
      <c r="H108" s="48">
        <v>0.13333333333333333</v>
      </c>
      <c r="I108">
        <v>75</v>
      </c>
      <c r="J108">
        <v>0</v>
      </c>
      <c r="K108">
        <v>0</v>
      </c>
      <c r="L108" s="48"/>
      <c r="M108">
        <v>0</v>
      </c>
      <c r="N108">
        <v>210</v>
      </c>
      <c r="O108">
        <v>25</v>
      </c>
      <c r="P108" s="48">
        <v>0.10638297872340426</v>
      </c>
      <c r="Q108">
        <v>235</v>
      </c>
      <c r="R108">
        <v>270</v>
      </c>
      <c r="S108">
        <v>35</v>
      </c>
      <c r="T108" s="48">
        <v>0.11475409836065574</v>
      </c>
      <c r="U108">
        <v>305</v>
      </c>
      <c r="V108">
        <v>305</v>
      </c>
      <c r="W108">
        <v>285</v>
      </c>
      <c r="X108" s="48">
        <v>0.48717948717948717</v>
      </c>
      <c r="Y108">
        <v>585</v>
      </c>
      <c r="Z108">
        <v>45</v>
      </c>
      <c r="AA108">
        <v>30</v>
      </c>
      <c r="AB108" s="48">
        <v>0.4</v>
      </c>
      <c r="AC108">
        <v>75</v>
      </c>
      <c r="AD108" s="53">
        <v>0</v>
      </c>
      <c r="AE108" s="54">
        <v>0</v>
      </c>
      <c r="AF108" s="51">
        <v>0</v>
      </c>
      <c r="AG108" s="52">
        <v>0</v>
      </c>
      <c r="AI108" s="7" t="s">
        <v>85</v>
      </c>
      <c r="AJ108" s="7" t="s">
        <v>281</v>
      </c>
      <c r="AN108" s="7" t="s">
        <v>85</v>
      </c>
      <c r="AO108" s="7">
        <v>881</v>
      </c>
      <c r="AR108" s="7" t="s">
        <v>44</v>
      </c>
      <c r="AS108" s="7" t="s">
        <v>243</v>
      </c>
    </row>
    <row r="109" spans="1:45" hidden="1" x14ac:dyDescent="0.25">
      <c r="A109" t="s">
        <v>44</v>
      </c>
      <c r="B109">
        <v>20</v>
      </c>
      <c r="C109">
        <v>30</v>
      </c>
      <c r="D109" s="48">
        <v>0.6</v>
      </c>
      <c r="E109">
        <v>50</v>
      </c>
      <c r="F109">
        <v>295</v>
      </c>
      <c r="G109">
        <v>10</v>
      </c>
      <c r="H109" s="48">
        <v>3.2786885245901641E-2</v>
      </c>
      <c r="I109">
        <v>305</v>
      </c>
      <c r="J109">
        <v>0</v>
      </c>
      <c r="K109">
        <v>0</v>
      </c>
      <c r="L109" s="48"/>
      <c r="M109">
        <v>0</v>
      </c>
      <c r="N109">
        <v>335</v>
      </c>
      <c r="O109">
        <v>15</v>
      </c>
      <c r="P109" s="48">
        <v>4.2857142857142858E-2</v>
      </c>
      <c r="Q109">
        <v>350</v>
      </c>
      <c r="R109">
        <v>265</v>
      </c>
      <c r="S109">
        <v>50</v>
      </c>
      <c r="T109" s="48">
        <v>0.15873015873015872</v>
      </c>
      <c r="U109">
        <v>315</v>
      </c>
      <c r="V109">
        <v>185</v>
      </c>
      <c r="W109">
        <v>375</v>
      </c>
      <c r="X109" s="48">
        <v>0.67567567567567566</v>
      </c>
      <c r="Y109">
        <v>555</v>
      </c>
      <c r="Z109">
        <v>60</v>
      </c>
      <c r="AA109">
        <v>45</v>
      </c>
      <c r="AB109" s="48">
        <v>0.42857142857142855</v>
      </c>
      <c r="AC109">
        <v>105</v>
      </c>
      <c r="AD109" s="53">
        <v>0</v>
      </c>
      <c r="AE109" s="54">
        <v>15</v>
      </c>
      <c r="AF109" s="51">
        <v>0.94117647058823517</v>
      </c>
      <c r="AG109" s="52">
        <v>15</v>
      </c>
      <c r="AI109" s="7" t="s">
        <v>87</v>
      </c>
      <c r="AJ109" s="7" t="s">
        <v>282</v>
      </c>
      <c r="AN109" s="7" t="s">
        <v>87</v>
      </c>
      <c r="AO109" s="7">
        <v>0</v>
      </c>
      <c r="AR109" s="7" t="s">
        <v>45</v>
      </c>
      <c r="AS109" s="7" t="s">
        <v>232</v>
      </c>
    </row>
    <row r="110" spans="1:45" hidden="1" x14ac:dyDescent="0.25">
      <c r="A110" t="s">
        <v>45</v>
      </c>
      <c r="B110">
        <v>45</v>
      </c>
      <c r="C110">
        <v>5</v>
      </c>
      <c r="D110" s="48">
        <v>0.1</v>
      </c>
      <c r="E110">
        <v>50</v>
      </c>
      <c r="F110">
        <v>195</v>
      </c>
      <c r="G110">
        <v>10</v>
      </c>
      <c r="H110" s="48">
        <v>4.878048780487805E-2</v>
      </c>
      <c r="I110">
        <v>205</v>
      </c>
      <c r="J110">
        <v>0</v>
      </c>
      <c r="K110">
        <v>0</v>
      </c>
      <c r="L110" s="48"/>
      <c r="M110">
        <v>0</v>
      </c>
      <c r="N110">
        <v>310</v>
      </c>
      <c r="O110">
        <v>15</v>
      </c>
      <c r="P110" s="48">
        <v>4.5454545454545456E-2</v>
      </c>
      <c r="Q110">
        <v>330</v>
      </c>
      <c r="R110">
        <v>385</v>
      </c>
      <c r="S110">
        <v>60</v>
      </c>
      <c r="T110" s="48">
        <v>0.1348314606741573</v>
      </c>
      <c r="U110">
        <v>445</v>
      </c>
      <c r="V110">
        <v>80</v>
      </c>
      <c r="W110">
        <v>285</v>
      </c>
      <c r="X110" s="48">
        <v>0.78082191780821919</v>
      </c>
      <c r="Y110">
        <v>365</v>
      </c>
      <c r="Z110">
        <v>25</v>
      </c>
      <c r="AA110">
        <v>380</v>
      </c>
      <c r="AB110" s="48">
        <v>0.93827160493827155</v>
      </c>
      <c r="AC110">
        <v>405</v>
      </c>
      <c r="AD110" s="53">
        <v>0</v>
      </c>
      <c r="AE110" s="54">
        <v>0</v>
      </c>
      <c r="AF110" s="51">
        <v>1</v>
      </c>
      <c r="AG110" s="52">
        <v>0</v>
      </c>
      <c r="AI110" s="7" t="s">
        <v>88</v>
      </c>
      <c r="AJ110" s="7" t="s">
        <v>283</v>
      </c>
      <c r="AN110" s="7" t="s">
        <v>88</v>
      </c>
      <c r="AO110" s="7">
        <v>385</v>
      </c>
      <c r="AR110" s="7" t="s">
        <v>46</v>
      </c>
      <c r="AS110" s="7" t="s">
        <v>234</v>
      </c>
    </row>
    <row r="111" spans="1:45" hidden="1" x14ac:dyDescent="0.25">
      <c r="A111" t="s">
        <v>46</v>
      </c>
      <c r="B111">
        <v>45</v>
      </c>
      <c r="C111">
        <v>5</v>
      </c>
      <c r="D111" s="48">
        <v>0.1</v>
      </c>
      <c r="E111">
        <v>50</v>
      </c>
      <c r="F111">
        <v>45</v>
      </c>
      <c r="G111">
        <v>5</v>
      </c>
      <c r="H111" s="48">
        <v>0.1</v>
      </c>
      <c r="I111">
        <v>50</v>
      </c>
      <c r="J111">
        <v>0</v>
      </c>
      <c r="K111">
        <v>0</v>
      </c>
      <c r="L111" s="48"/>
      <c r="M111">
        <v>0</v>
      </c>
      <c r="N111">
        <v>70</v>
      </c>
      <c r="O111">
        <v>0</v>
      </c>
      <c r="P111" s="48">
        <v>0</v>
      </c>
      <c r="Q111">
        <v>70</v>
      </c>
      <c r="R111">
        <v>360</v>
      </c>
      <c r="S111">
        <v>20</v>
      </c>
      <c r="T111" s="48">
        <v>5.1948051948051951E-2</v>
      </c>
      <c r="U111">
        <v>385</v>
      </c>
      <c r="V111">
        <v>100</v>
      </c>
      <c r="W111">
        <v>240</v>
      </c>
      <c r="X111" s="48">
        <v>0.70588235294117652</v>
      </c>
      <c r="Y111">
        <v>340</v>
      </c>
      <c r="Z111">
        <v>5</v>
      </c>
      <c r="AA111">
        <v>15</v>
      </c>
      <c r="AB111" s="48">
        <v>1</v>
      </c>
      <c r="AC111">
        <v>15</v>
      </c>
      <c r="AD111" s="53">
        <v>0</v>
      </c>
      <c r="AE111" s="54">
        <v>0</v>
      </c>
      <c r="AF111" s="51"/>
      <c r="AG111" s="52">
        <v>0</v>
      </c>
      <c r="AI111" s="7" t="s">
        <v>86</v>
      </c>
      <c r="AJ111" s="7" t="s">
        <v>284</v>
      </c>
      <c r="AN111" s="7" t="s">
        <v>86</v>
      </c>
      <c r="AO111" s="7">
        <v>0</v>
      </c>
      <c r="AR111" s="7" t="s">
        <v>47</v>
      </c>
      <c r="AS111" s="7" t="s">
        <v>234</v>
      </c>
    </row>
    <row r="112" spans="1:45" hidden="1" x14ac:dyDescent="0.25">
      <c r="A112" t="s">
        <v>47</v>
      </c>
      <c r="B112">
        <v>60</v>
      </c>
      <c r="C112">
        <v>10</v>
      </c>
      <c r="D112" s="48">
        <v>0.15384615384615385</v>
      </c>
      <c r="E112">
        <v>65</v>
      </c>
      <c r="F112">
        <v>30</v>
      </c>
      <c r="G112">
        <v>0</v>
      </c>
      <c r="H112" s="48">
        <v>0</v>
      </c>
      <c r="I112">
        <v>35</v>
      </c>
      <c r="J112">
        <v>0</v>
      </c>
      <c r="K112">
        <v>0</v>
      </c>
      <c r="L112" s="48"/>
      <c r="M112">
        <v>0</v>
      </c>
      <c r="N112">
        <v>60</v>
      </c>
      <c r="O112">
        <v>5</v>
      </c>
      <c r="P112" s="48">
        <v>7.6923076923076927E-2</v>
      </c>
      <c r="Q112">
        <v>65</v>
      </c>
      <c r="R112">
        <v>280</v>
      </c>
      <c r="S112">
        <v>20</v>
      </c>
      <c r="T112" s="48">
        <v>6.5573770491803282E-2</v>
      </c>
      <c r="U112">
        <v>305</v>
      </c>
      <c r="V112">
        <v>120</v>
      </c>
      <c r="W112">
        <v>355</v>
      </c>
      <c r="X112" s="48">
        <v>0.74736842105263157</v>
      </c>
      <c r="Y112">
        <v>475</v>
      </c>
      <c r="Z112">
        <v>0</v>
      </c>
      <c r="AA112">
        <v>65</v>
      </c>
      <c r="AB112" s="48">
        <v>1</v>
      </c>
      <c r="AC112">
        <v>65</v>
      </c>
      <c r="AD112" s="53">
        <v>0</v>
      </c>
      <c r="AE112" s="54">
        <v>0</v>
      </c>
      <c r="AF112" s="51">
        <v>0</v>
      </c>
      <c r="AG112" s="52">
        <v>0</v>
      </c>
      <c r="AI112" s="7" t="s">
        <v>89</v>
      </c>
      <c r="AJ112" s="7" t="s">
        <v>285</v>
      </c>
      <c r="AN112" s="7" t="s">
        <v>89</v>
      </c>
      <c r="AR112" s="7" t="s">
        <v>48</v>
      </c>
      <c r="AS112" s="7" t="s">
        <v>234</v>
      </c>
    </row>
    <row r="113" spans="1:45" hidden="1" x14ac:dyDescent="0.25">
      <c r="A113" t="s">
        <v>48</v>
      </c>
      <c r="B113">
        <v>10</v>
      </c>
      <c r="C113">
        <v>0</v>
      </c>
      <c r="D113" s="48">
        <v>0</v>
      </c>
      <c r="E113">
        <v>10</v>
      </c>
      <c r="F113">
        <v>45</v>
      </c>
      <c r="G113">
        <v>0</v>
      </c>
      <c r="H113" s="48">
        <v>0</v>
      </c>
      <c r="I113">
        <v>45</v>
      </c>
      <c r="J113">
        <v>0</v>
      </c>
      <c r="K113">
        <v>0</v>
      </c>
      <c r="L113" s="48"/>
      <c r="M113">
        <v>0</v>
      </c>
      <c r="N113">
        <v>110</v>
      </c>
      <c r="O113">
        <v>5</v>
      </c>
      <c r="P113" s="48">
        <v>4.3478260869565216E-2</v>
      </c>
      <c r="Q113">
        <v>115</v>
      </c>
      <c r="R113">
        <v>360</v>
      </c>
      <c r="S113">
        <v>30</v>
      </c>
      <c r="T113" s="48">
        <v>7.6923076923076927E-2</v>
      </c>
      <c r="U113">
        <v>390</v>
      </c>
      <c r="V113">
        <v>185</v>
      </c>
      <c r="W113">
        <v>55</v>
      </c>
      <c r="X113" s="48">
        <v>0.22916666666666666</v>
      </c>
      <c r="Y113">
        <v>240</v>
      </c>
      <c r="Z113">
        <v>15</v>
      </c>
      <c r="AA113">
        <v>30</v>
      </c>
      <c r="AB113" s="48">
        <v>0.66666666666666663</v>
      </c>
      <c r="AC113">
        <v>45</v>
      </c>
      <c r="AD113" s="53">
        <v>5</v>
      </c>
      <c r="AE113" s="54">
        <v>10</v>
      </c>
      <c r="AF113" s="51">
        <v>0.8</v>
      </c>
      <c r="AG113" s="52">
        <v>15</v>
      </c>
      <c r="AI113" s="7" t="s">
        <v>92</v>
      </c>
      <c r="AJ113" s="7" t="s">
        <v>286</v>
      </c>
      <c r="AN113" s="7" t="s">
        <v>92</v>
      </c>
      <c r="AO113" s="7">
        <v>432</v>
      </c>
      <c r="AR113" s="7" t="s">
        <v>49</v>
      </c>
      <c r="AS113" s="7" t="s">
        <v>243</v>
      </c>
    </row>
    <row r="114" spans="1:45" hidden="1" x14ac:dyDescent="0.25">
      <c r="A114" t="s">
        <v>49</v>
      </c>
      <c r="B114">
        <v>25</v>
      </c>
      <c r="C114">
        <v>0</v>
      </c>
      <c r="D114" s="48">
        <v>0</v>
      </c>
      <c r="E114">
        <v>25</v>
      </c>
      <c r="F114">
        <v>655</v>
      </c>
      <c r="G114">
        <v>25</v>
      </c>
      <c r="H114" s="48">
        <v>3.6764705882352942E-2</v>
      </c>
      <c r="I114">
        <v>680</v>
      </c>
      <c r="J114">
        <v>0</v>
      </c>
      <c r="K114">
        <v>0</v>
      </c>
      <c r="L114" s="48"/>
      <c r="M114">
        <v>0</v>
      </c>
      <c r="N114">
        <v>700</v>
      </c>
      <c r="O114">
        <v>50</v>
      </c>
      <c r="P114" s="48">
        <v>6.6666666666666666E-2</v>
      </c>
      <c r="Q114">
        <v>750</v>
      </c>
      <c r="R114">
        <v>1005</v>
      </c>
      <c r="S114">
        <v>360</v>
      </c>
      <c r="T114" s="48">
        <v>0.26373626373626374</v>
      </c>
      <c r="U114">
        <v>1365</v>
      </c>
      <c r="V114">
        <v>450</v>
      </c>
      <c r="W114">
        <v>1090</v>
      </c>
      <c r="X114" s="48">
        <v>0.70779220779220775</v>
      </c>
      <c r="Y114">
        <v>1540</v>
      </c>
      <c r="Z114">
        <v>115</v>
      </c>
      <c r="AA114">
        <v>150</v>
      </c>
      <c r="AB114" s="48">
        <v>0.55555555555555558</v>
      </c>
      <c r="AC114">
        <v>270</v>
      </c>
      <c r="AD114" s="53">
        <v>10</v>
      </c>
      <c r="AE114" s="54">
        <v>0</v>
      </c>
      <c r="AF114" s="51">
        <v>0</v>
      </c>
      <c r="AG114" s="52">
        <v>10</v>
      </c>
      <c r="AI114" s="7" t="s">
        <v>94</v>
      </c>
      <c r="AJ114" s="7" t="s">
        <v>287</v>
      </c>
      <c r="AN114" s="7" t="s">
        <v>94</v>
      </c>
      <c r="AO114" s="7">
        <v>45</v>
      </c>
      <c r="AR114" s="7" t="s">
        <v>50</v>
      </c>
      <c r="AS114" s="7" t="s">
        <v>232</v>
      </c>
    </row>
    <row r="115" spans="1:45" hidden="1" x14ac:dyDescent="0.25">
      <c r="A115" t="s">
        <v>50</v>
      </c>
      <c r="B115">
        <v>15</v>
      </c>
      <c r="C115">
        <v>0</v>
      </c>
      <c r="D115" s="48">
        <v>0</v>
      </c>
      <c r="E115">
        <v>15</v>
      </c>
      <c r="F115">
        <v>150</v>
      </c>
      <c r="G115">
        <v>5</v>
      </c>
      <c r="H115" s="48">
        <v>3.2258064516129031E-2</v>
      </c>
      <c r="I115">
        <v>155</v>
      </c>
      <c r="J115">
        <v>0</v>
      </c>
      <c r="K115">
        <v>0</v>
      </c>
      <c r="L115" s="48"/>
      <c r="M115">
        <v>0</v>
      </c>
      <c r="N115">
        <v>165</v>
      </c>
      <c r="O115">
        <v>5</v>
      </c>
      <c r="P115" s="48">
        <v>2.9411764705882353E-2</v>
      </c>
      <c r="Q115">
        <v>170</v>
      </c>
      <c r="R115">
        <v>305</v>
      </c>
      <c r="S115">
        <v>30</v>
      </c>
      <c r="T115" s="48">
        <v>8.8235294117647065E-2</v>
      </c>
      <c r="U115">
        <v>340</v>
      </c>
      <c r="V115">
        <v>75</v>
      </c>
      <c r="W115">
        <v>140</v>
      </c>
      <c r="X115" s="48">
        <v>0.65116279069767447</v>
      </c>
      <c r="Y115">
        <v>215</v>
      </c>
      <c r="Z115">
        <v>50</v>
      </c>
      <c r="AA115">
        <v>200</v>
      </c>
      <c r="AB115" s="48">
        <v>0.81632653061224492</v>
      </c>
      <c r="AC115">
        <v>245</v>
      </c>
      <c r="AD115" s="53">
        <v>0</v>
      </c>
      <c r="AE115" s="54">
        <v>50</v>
      </c>
      <c r="AF115" s="51">
        <v>1</v>
      </c>
      <c r="AG115" s="52">
        <v>50</v>
      </c>
      <c r="AI115" s="7" t="s">
        <v>97</v>
      </c>
      <c r="AJ115" s="7" t="s">
        <v>288</v>
      </c>
      <c r="AN115" s="7" t="s">
        <v>97</v>
      </c>
      <c r="AO115" s="7">
        <v>0</v>
      </c>
      <c r="AR115" s="7" t="s">
        <v>51</v>
      </c>
      <c r="AS115" s="7" t="s">
        <v>243</v>
      </c>
    </row>
    <row r="116" spans="1:45" hidden="1" x14ac:dyDescent="0.25">
      <c r="A116" t="s">
        <v>51</v>
      </c>
      <c r="B116">
        <v>45</v>
      </c>
      <c r="C116">
        <v>0</v>
      </c>
      <c r="D116" s="48">
        <v>0</v>
      </c>
      <c r="E116">
        <v>45</v>
      </c>
      <c r="F116">
        <v>275</v>
      </c>
      <c r="G116">
        <v>10</v>
      </c>
      <c r="H116" s="48">
        <v>3.5087719298245612E-2</v>
      </c>
      <c r="I116">
        <v>285</v>
      </c>
      <c r="J116">
        <v>0</v>
      </c>
      <c r="K116">
        <v>0</v>
      </c>
      <c r="L116" s="48"/>
      <c r="M116">
        <v>0</v>
      </c>
      <c r="N116">
        <v>165</v>
      </c>
      <c r="O116">
        <v>15</v>
      </c>
      <c r="P116" s="48">
        <v>8.3333333333333329E-2</v>
      </c>
      <c r="Q116">
        <v>180</v>
      </c>
      <c r="R116">
        <v>370</v>
      </c>
      <c r="S116">
        <v>65</v>
      </c>
      <c r="T116" s="48">
        <v>0.14772727272727273</v>
      </c>
      <c r="U116">
        <v>440</v>
      </c>
      <c r="V116">
        <v>360</v>
      </c>
      <c r="W116">
        <v>390</v>
      </c>
      <c r="X116" s="48">
        <v>0.52</v>
      </c>
      <c r="Y116">
        <v>750</v>
      </c>
      <c r="Z116">
        <v>45</v>
      </c>
      <c r="AA116">
        <v>300</v>
      </c>
      <c r="AB116" s="48">
        <v>0.86956521739130432</v>
      </c>
      <c r="AC116">
        <v>345</v>
      </c>
      <c r="AD116" s="53">
        <v>0</v>
      </c>
      <c r="AE116" s="54">
        <v>0</v>
      </c>
      <c r="AF116" s="51">
        <v>1</v>
      </c>
      <c r="AG116" s="52">
        <v>0</v>
      </c>
      <c r="AI116" s="7" t="s">
        <v>101</v>
      </c>
      <c r="AJ116" s="7" t="s">
        <v>289</v>
      </c>
      <c r="AN116" s="7" t="s">
        <v>101</v>
      </c>
      <c r="AO116" s="7">
        <v>12</v>
      </c>
      <c r="AR116" s="7" t="s">
        <v>52</v>
      </c>
      <c r="AS116" s="7" t="s">
        <v>234</v>
      </c>
    </row>
    <row r="117" spans="1:45" hidden="1" x14ac:dyDescent="0.25">
      <c r="A117" t="s">
        <v>52</v>
      </c>
      <c r="B117">
        <v>35</v>
      </c>
      <c r="C117">
        <v>0</v>
      </c>
      <c r="D117" s="48">
        <v>0</v>
      </c>
      <c r="E117">
        <v>35</v>
      </c>
      <c r="F117">
        <v>10</v>
      </c>
      <c r="G117">
        <v>0</v>
      </c>
      <c r="H117" s="48">
        <v>0</v>
      </c>
      <c r="I117">
        <v>10</v>
      </c>
      <c r="J117">
        <v>0</v>
      </c>
      <c r="K117">
        <v>0</v>
      </c>
      <c r="L117" s="48"/>
      <c r="M117">
        <v>0</v>
      </c>
      <c r="N117">
        <v>0</v>
      </c>
      <c r="O117">
        <v>0</v>
      </c>
      <c r="P117" s="48"/>
      <c r="Q117">
        <v>0</v>
      </c>
      <c r="R117">
        <v>140</v>
      </c>
      <c r="S117">
        <v>0</v>
      </c>
      <c r="T117" s="48">
        <v>0</v>
      </c>
      <c r="U117">
        <v>140</v>
      </c>
      <c r="V117">
        <v>40</v>
      </c>
      <c r="W117">
        <v>5</v>
      </c>
      <c r="X117" s="48">
        <v>0.1111111111111111</v>
      </c>
      <c r="Y117">
        <v>45</v>
      </c>
      <c r="Z117">
        <v>45</v>
      </c>
      <c r="AA117">
        <v>0</v>
      </c>
      <c r="AB117" s="48">
        <v>0</v>
      </c>
      <c r="AC117">
        <v>45</v>
      </c>
      <c r="AD117" s="53">
        <v>25</v>
      </c>
      <c r="AE117" s="54">
        <v>0</v>
      </c>
      <c r="AF117" s="51">
        <v>4.2472096894142969E-2</v>
      </c>
      <c r="AG117" s="52">
        <v>25</v>
      </c>
      <c r="AI117" s="7" t="s">
        <v>106</v>
      </c>
      <c r="AJ117" s="7" t="s">
        <v>290</v>
      </c>
      <c r="AN117" s="7" t="s">
        <v>106</v>
      </c>
      <c r="AO117" s="7">
        <v>0</v>
      </c>
      <c r="AR117" s="7" t="s">
        <v>53</v>
      </c>
      <c r="AS117" s="7" t="s">
        <v>234</v>
      </c>
    </row>
    <row r="118" spans="1:45" hidden="1" x14ac:dyDescent="0.25">
      <c r="A118" t="s">
        <v>160</v>
      </c>
      <c r="B118">
        <v>15</v>
      </c>
      <c r="C118">
        <v>0</v>
      </c>
      <c r="D118" s="48">
        <v>0</v>
      </c>
      <c r="E118">
        <v>15</v>
      </c>
      <c r="F118">
        <v>0</v>
      </c>
      <c r="G118">
        <v>0</v>
      </c>
      <c r="H118" s="48"/>
      <c r="I118">
        <v>0</v>
      </c>
      <c r="J118">
        <v>0</v>
      </c>
      <c r="K118">
        <v>0</v>
      </c>
      <c r="L118" s="48"/>
      <c r="M118">
        <v>0</v>
      </c>
      <c r="N118">
        <v>0</v>
      </c>
      <c r="O118">
        <v>0</v>
      </c>
      <c r="P118" s="48"/>
      <c r="Q118">
        <v>0</v>
      </c>
      <c r="R118">
        <v>0</v>
      </c>
      <c r="S118">
        <v>0</v>
      </c>
      <c r="T118" s="48"/>
      <c r="U118">
        <v>0</v>
      </c>
      <c r="V118">
        <v>5</v>
      </c>
      <c r="W118">
        <v>0</v>
      </c>
      <c r="X118" s="48">
        <v>0</v>
      </c>
      <c r="Y118">
        <v>5</v>
      </c>
      <c r="Z118">
        <v>0</v>
      </c>
      <c r="AA118">
        <v>0</v>
      </c>
      <c r="AB118" s="48"/>
      <c r="AC118">
        <v>0</v>
      </c>
      <c r="AD118" s="53">
        <v>0</v>
      </c>
      <c r="AE118" s="54">
        <v>0</v>
      </c>
      <c r="AF118" s="51"/>
      <c r="AG118" s="52">
        <v>0</v>
      </c>
      <c r="AI118" s="7" t="s">
        <v>107</v>
      </c>
      <c r="AJ118" s="7" t="s">
        <v>291</v>
      </c>
      <c r="AN118" s="7" t="s">
        <v>107</v>
      </c>
      <c r="AO118" s="7">
        <v>0</v>
      </c>
      <c r="AR118" s="7" t="s">
        <v>54</v>
      </c>
      <c r="AS118" s="7" t="s">
        <v>234</v>
      </c>
    </row>
    <row r="119" spans="1:45" hidden="1" x14ac:dyDescent="0.25">
      <c r="A119" t="s">
        <v>53</v>
      </c>
      <c r="B119">
        <v>55</v>
      </c>
      <c r="C119">
        <v>0</v>
      </c>
      <c r="D119" s="48">
        <v>0</v>
      </c>
      <c r="E119">
        <v>55</v>
      </c>
      <c r="F119">
        <v>70</v>
      </c>
      <c r="G119">
        <v>0</v>
      </c>
      <c r="H119" s="48">
        <v>0</v>
      </c>
      <c r="I119">
        <v>70</v>
      </c>
      <c r="J119">
        <v>0</v>
      </c>
      <c r="K119">
        <v>0</v>
      </c>
      <c r="L119" s="48"/>
      <c r="M119">
        <v>0</v>
      </c>
      <c r="N119">
        <v>20</v>
      </c>
      <c r="O119">
        <v>0</v>
      </c>
      <c r="P119" s="48">
        <v>0</v>
      </c>
      <c r="Q119">
        <v>20</v>
      </c>
      <c r="R119">
        <v>155</v>
      </c>
      <c r="S119">
        <v>5</v>
      </c>
      <c r="T119" s="48">
        <v>3.2258064516129031E-2</v>
      </c>
      <c r="U119">
        <v>155</v>
      </c>
      <c r="V119">
        <v>345</v>
      </c>
      <c r="W119">
        <v>65</v>
      </c>
      <c r="X119" s="48">
        <v>0.15853658536585366</v>
      </c>
      <c r="Y119">
        <v>410</v>
      </c>
      <c r="Z119">
        <v>20</v>
      </c>
      <c r="AA119">
        <v>45</v>
      </c>
      <c r="AB119" s="48">
        <v>0.69230769230769229</v>
      </c>
      <c r="AC119">
        <v>65</v>
      </c>
      <c r="AD119" s="53">
        <v>0</v>
      </c>
      <c r="AE119" s="54">
        <v>0</v>
      </c>
      <c r="AF119" s="51"/>
      <c r="AG119" s="52">
        <v>0</v>
      </c>
      <c r="AI119" s="7" t="s">
        <v>292</v>
      </c>
      <c r="AJ119" s="7" t="s">
        <v>293</v>
      </c>
      <c r="AN119" s="7" t="s">
        <v>292</v>
      </c>
      <c r="AO119" s="7">
        <v>35</v>
      </c>
      <c r="AR119" s="7" t="s">
        <v>55</v>
      </c>
      <c r="AS119" s="7" t="s">
        <v>243</v>
      </c>
    </row>
    <row r="120" spans="1:45" hidden="1" x14ac:dyDescent="0.25">
      <c r="A120" t="s">
        <v>54</v>
      </c>
      <c r="B120">
        <v>15</v>
      </c>
      <c r="C120">
        <v>0</v>
      </c>
      <c r="D120" s="48">
        <v>0</v>
      </c>
      <c r="E120">
        <v>15</v>
      </c>
      <c r="F120">
        <v>5</v>
      </c>
      <c r="G120">
        <v>0</v>
      </c>
      <c r="H120" s="48">
        <v>0</v>
      </c>
      <c r="I120">
        <v>5</v>
      </c>
      <c r="J120">
        <v>0</v>
      </c>
      <c r="K120">
        <v>0</v>
      </c>
      <c r="L120" s="48"/>
      <c r="M120">
        <v>0</v>
      </c>
      <c r="N120">
        <v>15</v>
      </c>
      <c r="O120">
        <v>0</v>
      </c>
      <c r="P120" s="48">
        <v>0</v>
      </c>
      <c r="Q120">
        <v>15</v>
      </c>
      <c r="R120">
        <v>0</v>
      </c>
      <c r="S120">
        <v>0</v>
      </c>
      <c r="T120" s="48"/>
      <c r="U120">
        <v>0</v>
      </c>
      <c r="V120">
        <v>145</v>
      </c>
      <c r="W120">
        <v>10</v>
      </c>
      <c r="X120" s="48">
        <v>6.4516129032258063E-2</v>
      </c>
      <c r="Y120">
        <v>155</v>
      </c>
      <c r="Z120">
        <v>15</v>
      </c>
      <c r="AA120">
        <v>0</v>
      </c>
      <c r="AB120" s="48">
        <v>0</v>
      </c>
      <c r="AC120">
        <v>20</v>
      </c>
      <c r="AD120" s="53">
        <v>5</v>
      </c>
      <c r="AE120" s="54">
        <v>0</v>
      </c>
      <c r="AF120" s="51">
        <v>0.2857142857142857</v>
      </c>
      <c r="AG120" s="52">
        <v>5</v>
      </c>
      <c r="AI120" s="7" t="s">
        <v>111</v>
      </c>
      <c r="AJ120" s="7" t="s">
        <v>294</v>
      </c>
      <c r="AN120" s="7" t="s">
        <v>111</v>
      </c>
      <c r="AO120" s="7">
        <v>181</v>
      </c>
      <c r="AR120" s="7" t="s">
        <v>56</v>
      </c>
      <c r="AS120" s="7" t="s">
        <v>234</v>
      </c>
    </row>
    <row r="121" spans="1:45" hidden="1" x14ac:dyDescent="0.25">
      <c r="A121" t="s">
        <v>55</v>
      </c>
      <c r="B121">
        <v>30</v>
      </c>
      <c r="C121">
        <v>0</v>
      </c>
      <c r="D121" s="48">
        <v>0</v>
      </c>
      <c r="E121">
        <v>30</v>
      </c>
      <c r="F121">
        <v>440</v>
      </c>
      <c r="G121">
        <v>10</v>
      </c>
      <c r="H121" s="48">
        <v>2.197802197802198E-2</v>
      </c>
      <c r="I121">
        <v>455</v>
      </c>
      <c r="J121">
        <v>0</v>
      </c>
      <c r="K121">
        <v>0</v>
      </c>
      <c r="L121" s="48"/>
      <c r="M121">
        <v>0</v>
      </c>
      <c r="N121">
        <v>590</v>
      </c>
      <c r="O121">
        <v>10</v>
      </c>
      <c r="P121" s="48">
        <v>1.6666666666666666E-2</v>
      </c>
      <c r="Q121">
        <v>600</v>
      </c>
      <c r="R121">
        <v>505</v>
      </c>
      <c r="S121">
        <v>135</v>
      </c>
      <c r="T121" s="48">
        <v>0.2109375</v>
      </c>
      <c r="U121">
        <v>640</v>
      </c>
      <c r="V121">
        <v>780</v>
      </c>
      <c r="W121">
        <v>85</v>
      </c>
      <c r="X121" s="48">
        <v>9.8265895953757232E-2</v>
      </c>
      <c r="Y121">
        <v>865</v>
      </c>
      <c r="Z121">
        <v>470</v>
      </c>
      <c r="AA121">
        <v>400</v>
      </c>
      <c r="AB121" s="48">
        <v>0.45977011494252873</v>
      </c>
      <c r="AC121">
        <v>870</v>
      </c>
      <c r="AD121" s="53">
        <v>0</v>
      </c>
      <c r="AE121" s="54">
        <v>375</v>
      </c>
      <c r="AF121" s="51">
        <v>0.99734361968794327</v>
      </c>
      <c r="AG121" s="52">
        <v>375</v>
      </c>
      <c r="AI121" s="7" t="s">
        <v>295</v>
      </c>
      <c r="AJ121" s="7" t="s">
        <v>296</v>
      </c>
      <c r="AN121" s="7" t="s">
        <v>295</v>
      </c>
      <c r="AO121" s="7">
        <v>0</v>
      </c>
      <c r="AR121" s="7" t="s">
        <v>57</v>
      </c>
      <c r="AS121" s="7" t="s">
        <v>234</v>
      </c>
    </row>
    <row r="122" spans="1:45" hidden="1" x14ac:dyDescent="0.25">
      <c r="A122" t="s">
        <v>56</v>
      </c>
      <c r="B122">
        <v>15</v>
      </c>
      <c r="C122">
        <v>0</v>
      </c>
      <c r="D122" s="48">
        <v>0</v>
      </c>
      <c r="E122">
        <v>15</v>
      </c>
      <c r="F122">
        <v>15</v>
      </c>
      <c r="G122">
        <v>5</v>
      </c>
      <c r="H122" s="48">
        <v>0.25</v>
      </c>
      <c r="I122">
        <v>20</v>
      </c>
      <c r="J122">
        <v>0</v>
      </c>
      <c r="K122">
        <v>0</v>
      </c>
      <c r="L122" s="48"/>
      <c r="M122">
        <v>0</v>
      </c>
      <c r="N122">
        <v>50</v>
      </c>
      <c r="O122">
        <v>0</v>
      </c>
      <c r="P122" s="48">
        <v>0</v>
      </c>
      <c r="Q122">
        <v>55</v>
      </c>
      <c r="R122">
        <v>240</v>
      </c>
      <c r="S122">
        <v>115</v>
      </c>
      <c r="T122" s="48">
        <v>0.323943661971831</v>
      </c>
      <c r="U122">
        <v>355</v>
      </c>
      <c r="V122">
        <v>60</v>
      </c>
      <c r="W122">
        <v>115</v>
      </c>
      <c r="X122" s="48">
        <v>0.63888888888888884</v>
      </c>
      <c r="Y122">
        <v>180</v>
      </c>
      <c r="Z122">
        <v>20</v>
      </c>
      <c r="AA122">
        <v>10</v>
      </c>
      <c r="AB122" s="48">
        <v>0.33333333333333331</v>
      </c>
      <c r="AC122">
        <v>30</v>
      </c>
      <c r="AD122" s="53">
        <v>0</v>
      </c>
      <c r="AE122" s="54">
        <v>0</v>
      </c>
      <c r="AF122" s="51"/>
      <c r="AG122" s="52">
        <v>0</v>
      </c>
      <c r="AI122" s="7" t="s">
        <v>112</v>
      </c>
      <c r="AJ122" s="7" t="s">
        <v>297</v>
      </c>
      <c r="AN122" s="7" t="s">
        <v>112</v>
      </c>
      <c r="AO122" s="7">
        <v>87</v>
      </c>
      <c r="AR122" s="7" t="s">
        <v>58</v>
      </c>
      <c r="AS122" s="7" t="s">
        <v>232</v>
      </c>
    </row>
    <row r="123" spans="1:45" hidden="1" x14ac:dyDescent="0.25">
      <c r="A123" t="s">
        <v>57</v>
      </c>
      <c r="B123">
        <v>15</v>
      </c>
      <c r="C123">
        <v>5</v>
      </c>
      <c r="D123" s="48">
        <v>0.25</v>
      </c>
      <c r="E123">
        <v>20</v>
      </c>
      <c r="F123">
        <v>5</v>
      </c>
      <c r="G123">
        <v>0</v>
      </c>
      <c r="H123" s="48">
        <v>0</v>
      </c>
      <c r="I123">
        <v>5</v>
      </c>
      <c r="J123">
        <v>0</v>
      </c>
      <c r="K123">
        <v>0</v>
      </c>
      <c r="L123" s="48"/>
      <c r="M123">
        <v>0</v>
      </c>
      <c r="N123">
        <v>15</v>
      </c>
      <c r="O123">
        <v>0</v>
      </c>
      <c r="P123" s="48">
        <v>0</v>
      </c>
      <c r="Q123">
        <v>15</v>
      </c>
      <c r="R123">
        <v>110</v>
      </c>
      <c r="S123">
        <v>10</v>
      </c>
      <c r="T123" s="48">
        <v>8.3333333333333329E-2</v>
      </c>
      <c r="U123">
        <v>120</v>
      </c>
      <c r="V123">
        <v>30</v>
      </c>
      <c r="W123">
        <v>10</v>
      </c>
      <c r="X123" s="48">
        <v>0.25</v>
      </c>
      <c r="Y123">
        <v>40</v>
      </c>
      <c r="Z123">
        <v>10</v>
      </c>
      <c r="AA123">
        <v>5</v>
      </c>
      <c r="AB123" s="48">
        <v>0.33333333333333331</v>
      </c>
      <c r="AC123">
        <v>15</v>
      </c>
      <c r="AD123" s="53">
        <v>5</v>
      </c>
      <c r="AE123" s="54">
        <v>0</v>
      </c>
      <c r="AF123" s="51">
        <v>0.16666666666666666</v>
      </c>
      <c r="AG123" s="52">
        <v>5</v>
      </c>
      <c r="AI123" s="7" t="s">
        <v>113</v>
      </c>
      <c r="AJ123" s="7" t="s">
        <v>298</v>
      </c>
      <c r="AN123" s="7" t="s">
        <v>113</v>
      </c>
      <c r="AO123" s="7">
        <v>0</v>
      </c>
      <c r="AR123" s="7" t="s">
        <v>59</v>
      </c>
      <c r="AS123" s="7" t="s">
        <v>234</v>
      </c>
    </row>
    <row r="124" spans="1:45" hidden="1" x14ac:dyDescent="0.25">
      <c r="A124" t="s">
        <v>58</v>
      </c>
      <c r="B124">
        <v>0</v>
      </c>
      <c r="C124">
        <v>0</v>
      </c>
      <c r="D124" s="48"/>
      <c r="E124">
        <v>0</v>
      </c>
      <c r="F124">
        <v>105</v>
      </c>
      <c r="G124">
        <v>0</v>
      </c>
      <c r="H124" s="48">
        <v>0</v>
      </c>
      <c r="I124">
        <v>110</v>
      </c>
      <c r="J124">
        <v>0</v>
      </c>
      <c r="K124">
        <v>0</v>
      </c>
      <c r="L124" s="48"/>
      <c r="M124">
        <v>0</v>
      </c>
      <c r="N124">
        <v>175</v>
      </c>
      <c r="O124">
        <v>5</v>
      </c>
      <c r="P124" s="48">
        <v>2.7777777777777776E-2</v>
      </c>
      <c r="Q124">
        <v>180</v>
      </c>
      <c r="R124">
        <v>270</v>
      </c>
      <c r="S124">
        <v>70</v>
      </c>
      <c r="T124" s="48">
        <v>0.20289855072463769</v>
      </c>
      <c r="U124">
        <v>345</v>
      </c>
      <c r="V124">
        <v>155</v>
      </c>
      <c r="W124">
        <v>200</v>
      </c>
      <c r="X124" s="48">
        <v>0.56338028169014087</v>
      </c>
      <c r="Y124">
        <v>355</v>
      </c>
      <c r="Z124">
        <v>0</v>
      </c>
      <c r="AA124">
        <v>15</v>
      </c>
      <c r="AB124" s="48">
        <v>1</v>
      </c>
      <c r="AC124">
        <v>15</v>
      </c>
      <c r="AD124" s="53">
        <v>0</v>
      </c>
      <c r="AE124" s="54">
        <v>25</v>
      </c>
      <c r="AF124" s="51">
        <v>1</v>
      </c>
      <c r="AG124" s="52">
        <v>25</v>
      </c>
      <c r="AI124" s="7" t="s">
        <v>114</v>
      </c>
      <c r="AJ124" s="7" t="s">
        <v>299</v>
      </c>
      <c r="AN124" s="7" t="s">
        <v>114</v>
      </c>
      <c r="AO124" s="7">
        <v>777</v>
      </c>
      <c r="AR124" s="7" t="s">
        <v>60</v>
      </c>
      <c r="AS124" s="7" t="s">
        <v>234</v>
      </c>
    </row>
    <row r="125" spans="1:45" hidden="1" x14ac:dyDescent="0.25">
      <c r="A125" t="s">
        <v>59</v>
      </c>
      <c r="B125">
        <v>30</v>
      </c>
      <c r="C125">
        <v>0</v>
      </c>
      <c r="D125" s="48">
        <v>0</v>
      </c>
      <c r="E125">
        <v>30</v>
      </c>
      <c r="F125">
        <v>25</v>
      </c>
      <c r="G125">
        <v>0</v>
      </c>
      <c r="H125" s="48">
        <v>0</v>
      </c>
      <c r="I125">
        <v>25</v>
      </c>
      <c r="J125">
        <v>0</v>
      </c>
      <c r="K125">
        <v>0</v>
      </c>
      <c r="L125" s="48"/>
      <c r="M125">
        <v>0</v>
      </c>
      <c r="N125">
        <v>190</v>
      </c>
      <c r="O125">
        <v>10</v>
      </c>
      <c r="P125" s="48">
        <v>5.128205128205128E-2</v>
      </c>
      <c r="Q125">
        <v>195</v>
      </c>
      <c r="R125">
        <v>410</v>
      </c>
      <c r="S125">
        <v>15</v>
      </c>
      <c r="T125" s="48">
        <v>3.5294117647058823E-2</v>
      </c>
      <c r="U125">
        <v>425</v>
      </c>
      <c r="V125">
        <v>135</v>
      </c>
      <c r="W125">
        <v>345</v>
      </c>
      <c r="X125" s="48">
        <v>0.71875</v>
      </c>
      <c r="Y125">
        <v>480</v>
      </c>
      <c r="Z125">
        <v>10</v>
      </c>
      <c r="AA125">
        <v>30</v>
      </c>
      <c r="AB125" s="48">
        <v>0.75</v>
      </c>
      <c r="AC125">
        <v>40</v>
      </c>
      <c r="AD125" s="53">
        <v>0</v>
      </c>
      <c r="AE125" s="54">
        <v>0</v>
      </c>
      <c r="AF125" s="51">
        <v>0.58662654188299879</v>
      </c>
      <c r="AG125" s="52">
        <v>0</v>
      </c>
      <c r="AI125" s="7" t="s">
        <v>115</v>
      </c>
      <c r="AJ125" s="7" t="s">
        <v>300</v>
      </c>
      <c r="AN125" s="7" t="s">
        <v>115</v>
      </c>
      <c r="AO125" s="7">
        <v>266</v>
      </c>
      <c r="AR125" s="7" t="s">
        <v>61</v>
      </c>
      <c r="AS125" s="7" t="s">
        <v>234</v>
      </c>
    </row>
    <row r="126" spans="1:45" hidden="1" x14ac:dyDescent="0.25">
      <c r="A126" t="s">
        <v>60</v>
      </c>
      <c r="B126">
        <v>25</v>
      </c>
      <c r="C126">
        <v>0</v>
      </c>
      <c r="D126" s="48">
        <v>0</v>
      </c>
      <c r="E126">
        <v>30</v>
      </c>
      <c r="F126">
        <v>15</v>
      </c>
      <c r="G126">
        <v>0</v>
      </c>
      <c r="H126" s="48">
        <v>0</v>
      </c>
      <c r="I126">
        <v>15</v>
      </c>
      <c r="J126">
        <v>0</v>
      </c>
      <c r="K126">
        <v>0</v>
      </c>
      <c r="L126" s="48"/>
      <c r="M126">
        <v>0</v>
      </c>
      <c r="N126">
        <v>5</v>
      </c>
      <c r="O126">
        <v>0</v>
      </c>
      <c r="P126" s="48">
        <v>0</v>
      </c>
      <c r="Q126">
        <v>5</v>
      </c>
      <c r="R126">
        <v>120</v>
      </c>
      <c r="S126">
        <v>35</v>
      </c>
      <c r="T126" s="48">
        <v>0.22580645161290322</v>
      </c>
      <c r="U126">
        <v>155</v>
      </c>
      <c r="V126">
        <v>315</v>
      </c>
      <c r="W126">
        <v>90</v>
      </c>
      <c r="X126" s="48">
        <v>0.21951219512195122</v>
      </c>
      <c r="Y126">
        <v>410</v>
      </c>
      <c r="Z126">
        <v>15</v>
      </c>
      <c r="AA126">
        <v>10</v>
      </c>
      <c r="AB126" s="48">
        <v>0.33333333333333331</v>
      </c>
      <c r="AC126">
        <v>30</v>
      </c>
      <c r="AD126" s="53">
        <v>25</v>
      </c>
      <c r="AE126" s="54">
        <v>5</v>
      </c>
      <c r="AF126" s="51">
        <v>0.15625</v>
      </c>
      <c r="AG126" s="52">
        <v>30</v>
      </c>
      <c r="AI126" s="7" t="s">
        <v>116</v>
      </c>
      <c r="AJ126" s="7" t="s">
        <v>301</v>
      </c>
      <c r="AN126" s="7" t="s">
        <v>116</v>
      </c>
      <c r="AR126" s="7" t="s">
        <v>62</v>
      </c>
      <c r="AS126" s="7" t="s">
        <v>232</v>
      </c>
    </row>
    <row r="127" spans="1:45" hidden="1" x14ac:dyDescent="0.25">
      <c r="A127" t="s">
        <v>61</v>
      </c>
      <c r="B127">
        <v>20</v>
      </c>
      <c r="C127">
        <v>0</v>
      </c>
      <c r="D127" s="48">
        <v>0</v>
      </c>
      <c r="E127">
        <v>20</v>
      </c>
      <c r="F127">
        <v>5</v>
      </c>
      <c r="G127">
        <v>0</v>
      </c>
      <c r="H127" s="48">
        <v>0</v>
      </c>
      <c r="I127">
        <v>5</v>
      </c>
      <c r="J127">
        <v>0</v>
      </c>
      <c r="K127">
        <v>0</v>
      </c>
      <c r="L127" s="48"/>
      <c r="M127">
        <v>0</v>
      </c>
      <c r="N127">
        <v>20</v>
      </c>
      <c r="O127">
        <v>0</v>
      </c>
      <c r="P127" s="48">
        <v>0</v>
      </c>
      <c r="Q127">
        <v>20</v>
      </c>
      <c r="R127">
        <v>85</v>
      </c>
      <c r="S127">
        <v>0</v>
      </c>
      <c r="T127" s="48">
        <v>0</v>
      </c>
      <c r="U127">
        <v>90</v>
      </c>
      <c r="V127">
        <v>15</v>
      </c>
      <c r="W127">
        <v>0</v>
      </c>
      <c r="X127" s="48">
        <v>0</v>
      </c>
      <c r="Y127">
        <v>20</v>
      </c>
      <c r="Z127">
        <v>0</v>
      </c>
      <c r="AA127">
        <v>0</v>
      </c>
      <c r="AB127" s="48"/>
      <c r="AC127">
        <v>0</v>
      </c>
      <c r="AD127" s="53">
        <v>0</v>
      </c>
      <c r="AE127" s="54">
        <v>0</v>
      </c>
      <c r="AF127" s="51"/>
      <c r="AG127" s="52">
        <v>0</v>
      </c>
      <c r="AI127" s="7" t="s">
        <v>118</v>
      </c>
      <c r="AJ127" s="7" t="s">
        <v>302</v>
      </c>
      <c r="AN127" s="7" t="s">
        <v>118</v>
      </c>
      <c r="AO127" s="7">
        <v>599</v>
      </c>
      <c r="AR127" s="7" t="s">
        <v>63</v>
      </c>
      <c r="AS127" s="7" t="s">
        <v>234</v>
      </c>
    </row>
    <row r="128" spans="1:45" hidden="1" x14ac:dyDescent="0.25">
      <c r="A128" t="s">
        <v>62</v>
      </c>
      <c r="B128">
        <v>30</v>
      </c>
      <c r="C128">
        <v>0</v>
      </c>
      <c r="D128" s="48">
        <v>0</v>
      </c>
      <c r="E128">
        <v>30</v>
      </c>
      <c r="F128">
        <v>130</v>
      </c>
      <c r="G128">
        <v>0</v>
      </c>
      <c r="H128" s="48">
        <v>0</v>
      </c>
      <c r="I128">
        <v>130</v>
      </c>
      <c r="J128">
        <v>0</v>
      </c>
      <c r="K128">
        <v>0</v>
      </c>
      <c r="L128" s="48"/>
      <c r="M128">
        <v>0</v>
      </c>
      <c r="N128">
        <v>145</v>
      </c>
      <c r="O128">
        <v>0</v>
      </c>
      <c r="P128" s="48">
        <v>0</v>
      </c>
      <c r="Q128">
        <v>145</v>
      </c>
      <c r="R128">
        <v>175</v>
      </c>
      <c r="S128">
        <v>10</v>
      </c>
      <c r="T128" s="48">
        <v>5.4054054054054057E-2</v>
      </c>
      <c r="U128">
        <v>185</v>
      </c>
      <c r="V128">
        <v>115</v>
      </c>
      <c r="W128">
        <v>185</v>
      </c>
      <c r="X128" s="48">
        <v>0.6166666666666667</v>
      </c>
      <c r="Y128">
        <v>300</v>
      </c>
      <c r="Z128">
        <v>10</v>
      </c>
      <c r="AA128">
        <v>25</v>
      </c>
      <c r="AB128" s="48">
        <v>0.7142857142857143</v>
      </c>
      <c r="AC128">
        <v>35</v>
      </c>
      <c r="AD128" s="53">
        <v>5</v>
      </c>
      <c r="AE128" s="54">
        <v>0</v>
      </c>
      <c r="AF128" s="51">
        <v>0</v>
      </c>
      <c r="AG128" s="52">
        <v>5</v>
      </c>
      <c r="AI128" s="7" t="s">
        <v>119</v>
      </c>
      <c r="AJ128" s="7" t="s">
        <v>303</v>
      </c>
      <c r="AN128" s="7" t="s">
        <v>119</v>
      </c>
      <c r="AO128" s="7">
        <v>276</v>
      </c>
      <c r="AR128" s="7" t="s">
        <v>64</v>
      </c>
      <c r="AS128" s="7" t="s">
        <v>234</v>
      </c>
    </row>
    <row r="129" spans="1:45" hidden="1" x14ac:dyDescent="0.25">
      <c r="A129" t="s">
        <v>63</v>
      </c>
      <c r="B129">
        <v>140</v>
      </c>
      <c r="C129">
        <v>10</v>
      </c>
      <c r="D129" s="48">
        <v>6.6666666666666666E-2</v>
      </c>
      <c r="E129">
        <v>150</v>
      </c>
      <c r="F129">
        <v>45</v>
      </c>
      <c r="G129">
        <v>5</v>
      </c>
      <c r="H129" s="48">
        <v>0.1</v>
      </c>
      <c r="I129">
        <v>50</v>
      </c>
      <c r="J129">
        <v>0</v>
      </c>
      <c r="K129">
        <v>0</v>
      </c>
      <c r="L129" s="48"/>
      <c r="M129">
        <v>0</v>
      </c>
      <c r="N129">
        <v>170</v>
      </c>
      <c r="O129">
        <v>5</v>
      </c>
      <c r="P129" s="48">
        <v>2.8571428571428571E-2</v>
      </c>
      <c r="Q129">
        <v>175</v>
      </c>
      <c r="R129">
        <v>495</v>
      </c>
      <c r="S129">
        <v>20</v>
      </c>
      <c r="T129" s="48">
        <v>3.8834951456310676E-2</v>
      </c>
      <c r="U129">
        <v>515</v>
      </c>
      <c r="V129">
        <v>700</v>
      </c>
      <c r="W129">
        <v>65</v>
      </c>
      <c r="X129" s="48">
        <v>8.4967320261437912E-2</v>
      </c>
      <c r="Y129">
        <v>765</v>
      </c>
      <c r="Z129">
        <v>5</v>
      </c>
      <c r="AA129">
        <v>35</v>
      </c>
      <c r="AB129" s="48">
        <v>0.77777777777777779</v>
      </c>
      <c r="AC129">
        <v>45</v>
      </c>
      <c r="AD129" s="53">
        <v>0</v>
      </c>
      <c r="AE129" s="54">
        <v>0</v>
      </c>
      <c r="AF129" s="51">
        <v>1</v>
      </c>
      <c r="AG129" s="52">
        <v>0</v>
      </c>
      <c r="AI129" s="7" t="s">
        <v>126</v>
      </c>
      <c r="AJ129" s="7" t="s">
        <v>304</v>
      </c>
      <c r="AN129" s="7" t="s">
        <v>126</v>
      </c>
      <c r="AO129" s="7">
        <v>684</v>
      </c>
      <c r="AR129" s="7" t="s">
        <v>65</v>
      </c>
      <c r="AS129" s="7" t="s">
        <v>234</v>
      </c>
    </row>
    <row r="130" spans="1:45" hidden="1" x14ac:dyDescent="0.25">
      <c r="A130" t="s">
        <v>64</v>
      </c>
      <c r="B130">
        <v>0</v>
      </c>
      <c r="C130">
        <v>0</v>
      </c>
      <c r="D130" s="48"/>
      <c r="E130">
        <v>0</v>
      </c>
      <c r="F130">
        <v>5</v>
      </c>
      <c r="G130">
        <v>5</v>
      </c>
      <c r="H130" s="48">
        <v>1</v>
      </c>
      <c r="I130">
        <v>5</v>
      </c>
      <c r="J130">
        <v>0</v>
      </c>
      <c r="K130">
        <v>0</v>
      </c>
      <c r="L130" s="48"/>
      <c r="M130">
        <v>0</v>
      </c>
      <c r="N130">
        <v>5</v>
      </c>
      <c r="O130">
        <v>0</v>
      </c>
      <c r="P130" s="48">
        <v>0</v>
      </c>
      <c r="Q130">
        <v>5</v>
      </c>
      <c r="R130">
        <v>25</v>
      </c>
      <c r="S130">
        <v>0</v>
      </c>
      <c r="T130" s="48">
        <v>0</v>
      </c>
      <c r="U130">
        <v>25</v>
      </c>
      <c r="V130">
        <v>0</v>
      </c>
      <c r="W130">
        <v>15</v>
      </c>
      <c r="X130" s="48">
        <v>1</v>
      </c>
      <c r="Y130">
        <v>15</v>
      </c>
      <c r="Z130">
        <v>0</v>
      </c>
      <c r="AA130">
        <v>5</v>
      </c>
      <c r="AB130" s="48">
        <v>1</v>
      </c>
      <c r="AC130">
        <v>5</v>
      </c>
      <c r="AD130" s="53">
        <v>0</v>
      </c>
      <c r="AE130" s="54">
        <v>0</v>
      </c>
      <c r="AF130" s="51"/>
      <c r="AG130" s="52">
        <v>0</v>
      </c>
      <c r="AI130" s="7" t="s">
        <v>128</v>
      </c>
      <c r="AJ130" s="7" t="s">
        <v>305</v>
      </c>
      <c r="AN130" s="7" t="s">
        <v>128</v>
      </c>
      <c r="AO130" s="7">
        <v>0</v>
      </c>
      <c r="AR130" s="7" t="s">
        <v>66</v>
      </c>
      <c r="AS130" s="7" t="s">
        <v>232</v>
      </c>
    </row>
    <row r="131" spans="1:45" hidden="1" x14ac:dyDescent="0.25">
      <c r="A131" t="s">
        <v>65</v>
      </c>
      <c r="B131">
        <v>15</v>
      </c>
      <c r="C131">
        <v>5</v>
      </c>
      <c r="D131" s="48">
        <v>0.25</v>
      </c>
      <c r="E131">
        <v>20</v>
      </c>
      <c r="F131">
        <v>100</v>
      </c>
      <c r="G131">
        <v>5</v>
      </c>
      <c r="H131" s="48">
        <v>0.05</v>
      </c>
      <c r="I131">
        <v>100</v>
      </c>
      <c r="J131">
        <v>0</v>
      </c>
      <c r="K131">
        <v>0</v>
      </c>
      <c r="L131" s="48"/>
      <c r="M131">
        <v>0</v>
      </c>
      <c r="N131">
        <v>105</v>
      </c>
      <c r="O131">
        <v>20</v>
      </c>
      <c r="P131" s="48">
        <v>0.16</v>
      </c>
      <c r="Q131">
        <v>125</v>
      </c>
      <c r="R131">
        <v>430</v>
      </c>
      <c r="S131">
        <v>15</v>
      </c>
      <c r="T131" s="48">
        <v>3.4090909090909088E-2</v>
      </c>
      <c r="U131">
        <v>440</v>
      </c>
      <c r="V131">
        <v>120</v>
      </c>
      <c r="W131">
        <v>30</v>
      </c>
      <c r="X131" s="48">
        <v>0.2</v>
      </c>
      <c r="Y131">
        <v>150</v>
      </c>
      <c r="Z131">
        <v>20</v>
      </c>
      <c r="AA131">
        <v>30</v>
      </c>
      <c r="AB131" s="48">
        <v>0.6</v>
      </c>
      <c r="AC131">
        <v>50</v>
      </c>
      <c r="AD131" s="53">
        <v>0</v>
      </c>
      <c r="AE131" s="54">
        <v>0</v>
      </c>
      <c r="AF131" s="51"/>
      <c r="AG131" s="52">
        <v>0</v>
      </c>
      <c r="AI131" s="7" t="s">
        <v>125</v>
      </c>
      <c r="AJ131" s="7" t="s">
        <v>306</v>
      </c>
      <c r="AN131" s="7" t="s">
        <v>125</v>
      </c>
      <c r="AO131" s="7">
        <v>44</v>
      </c>
      <c r="AR131" s="7" t="s">
        <v>67</v>
      </c>
      <c r="AS131" s="7" t="s">
        <v>243</v>
      </c>
    </row>
    <row r="132" spans="1:45" hidden="1" x14ac:dyDescent="0.25">
      <c r="A132" t="s">
        <v>66</v>
      </c>
      <c r="B132">
        <v>35</v>
      </c>
      <c r="C132">
        <v>0</v>
      </c>
      <c r="D132" s="48">
        <v>0</v>
      </c>
      <c r="E132">
        <v>35</v>
      </c>
      <c r="F132">
        <v>90</v>
      </c>
      <c r="G132">
        <v>5</v>
      </c>
      <c r="H132" s="48">
        <v>5.2631578947368418E-2</v>
      </c>
      <c r="I132">
        <v>95</v>
      </c>
      <c r="J132">
        <v>0</v>
      </c>
      <c r="K132">
        <v>0</v>
      </c>
      <c r="L132" s="48"/>
      <c r="M132">
        <v>0</v>
      </c>
      <c r="N132">
        <v>175</v>
      </c>
      <c r="O132">
        <v>10</v>
      </c>
      <c r="P132" s="48">
        <v>5.5555555555555552E-2</v>
      </c>
      <c r="Q132">
        <v>180</v>
      </c>
      <c r="R132">
        <v>370</v>
      </c>
      <c r="S132">
        <v>15</v>
      </c>
      <c r="T132" s="48">
        <v>3.9473684210526314E-2</v>
      </c>
      <c r="U132">
        <v>380</v>
      </c>
      <c r="V132">
        <v>150</v>
      </c>
      <c r="W132">
        <v>110</v>
      </c>
      <c r="X132" s="48">
        <v>0.42307692307692307</v>
      </c>
      <c r="Y132">
        <v>260</v>
      </c>
      <c r="Z132">
        <v>5</v>
      </c>
      <c r="AA132">
        <v>60</v>
      </c>
      <c r="AB132" s="48">
        <v>0.92307692307692313</v>
      </c>
      <c r="AC132">
        <v>65</v>
      </c>
      <c r="AD132" s="53">
        <v>0</v>
      </c>
      <c r="AE132" s="54">
        <v>0</v>
      </c>
      <c r="AF132" s="51">
        <v>1</v>
      </c>
      <c r="AG132" s="52">
        <v>0</v>
      </c>
      <c r="AI132" s="7" t="s">
        <v>307</v>
      </c>
      <c r="AJ132" s="7" t="s">
        <v>308</v>
      </c>
      <c r="AN132" s="7" t="s">
        <v>307</v>
      </c>
      <c r="AO132" s="7">
        <v>290</v>
      </c>
      <c r="AR132" s="7" t="s">
        <v>268</v>
      </c>
      <c r="AS132" s="7" t="s">
        <v>232</v>
      </c>
    </row>
    <row r="133" spans="1:45" hidden="1" x14ac:dyDescent="0.25">
      <c r="A133" t="s">
        <v>67</v>
      </c>
      <c r="B133">
        <v>35</v>
      </c>
      <c r="C133">
        <v>15</v>
      </c>
      <c r="D133" s="48">
        <v>0.3</v>
      </c>
      <c r="E133">
        <v>50</v>
      </c>
      <c r="F133">
        <v>550</v>
      </c>
      <c r="G133">
        <v>135</v>
      </c>
      <c r="H133" s="48">
        <v>0.19708029197080293</v>
      </c>
      <c r="I133">
        <v>685</v>
      </c>
      <c r="J133">
        <v>20</v>
      </c>
      <c r="K133">
        <v>5</v>
      </c>
      <c r="L133" s="48">
        <v>0.2</v>
      </c>
      <c r="M133">
        <v>25</v>
      </c>
      <c r="N133">
        <v>480</v>
      </c>
      <c r="O133">
        <v>40</v>
      </c>
      <c r="P133" s="48">
        <v>7.6923076923076927E-2</v>
      </c>
      <c r="Q133">
        <v>520</v>
      </c>
      <c r="R133">
        <v>430</v>
      </c>
      <c r="S133">
        <v>385</v>
      </c>
      <c r="T133" s="48">
        <v>0.47239263803680981</v>
      </c>
      <c r="U133">
        <v>815</v>
      </c>
      <c r="V133">
        <v>140</v>
      </c>
      <c r="W133">
        <v>15</v>
      </c>
      <c r="X133" s="48">
        <v>9.6774193548387094E-2</v>
      </c>
      <c r="Y133">
        <v>155</v>
      </c>
      <c r="Z133">
        <v>360</v>
      </c>
      <c r="AA133">
        <v>1680</v>
      </c>
      <c r="AB133" s="48">
        <v>0.82352941176470584</v>
      </c>
      <c r="AC133">
        <v>2040</v>
      </c>
      <c r="AD133" s="53">
        <v>0</v>
      </c>
      <c r="AE133" s="54">
        <v>0</v>
      </c>
      <c r="AF133" s="51">
        <v>1</v>
      </c>
      <c r="AG133" s="52">
        <v>0</v>
      </c>
      <c r="AI133" s="7" t="s">
        <v>122</v>
      </c>
      <c r="AJ133" s="7" t="s">
        <v>309</v>
      </c>
      <c r="AN133" s="7" t="s">
        <v>122</v>
      </c>
      <c r="AO133" s="7">
        <v>0</v>
      </c>
      <c r="AR133" s="7" t="s">
        <v>310</v>
      </c>
      <c r="AS133" s="7" t="s">
        <v>232</v>
      </c>
    </row>
    <row r="134" spans="1:45" hidden="1" x14ac:dyDescent="0.25">
      <c r="A134" t="s">
        <v>177</v>
      </c>
      <c r="B134">
        <v>10</v>
      </c>
      <c r="C134">
        <v>10</v>
      </c>
      <c r="D134" s="48">
        <v>0.5</v>
      </c>
      <c r="E134">
        <v>20</v>
      </c>
      <c r="F134">
        <v>85</v>
      </c>
      <c r="G134">
        <v>5</v>
      </c>
      <c r="H134" s="48">
        <v>5.5555555555555552E-2</v>
      </c>
      <c r="I134">
        <v>90</v>
      </c>
      <c r="J134">
        <v>0</v>
      </c>
      <c r="K134">
        <v>0</v>
      </c>
      <c r="L134" s="48"/>
      <c r="M134">
        <v>0</v>
      </c>
      <c r="N134">
        <v>155</v>
      </c>
      <c r="O134">
        <v>10</v>
      </c>
      <c r="P134" s="48">
        <v>5.8823529411764705E-2</v>
      </c>
      <c r="Q134">
        <v>170</v>
      </c>
      <c r="R134">
        <v>200</v>
      </c>
      <c r="S134">
        <v>15</v>
      </c>
      <c r="T134" s="48">
        <v>6.9767441860465115E-2</v>
      </c>
      <c r="U134">
        <v>215</v>
      </c>
      <c r="V134">
        <v>165</v>
      </c>
      <c r="W134">
        <v>120</v>
      </c>
      <c r="X134" s="48">
        <v>0.42857142857142855</v>
      </c>
      <c r="Y134">
        <v>280</v>
      </c>
      <c r="Z134">
        <v>5</v>
      </c>
      <c r="AA134">
        <v>20</v>
      </c>
      <c r="AB134" s="48">
        <v>0.66666666666666663</v>
      </c>
      <c r="AC134">
        <v>30</v>
      </c>
      <c r="AD134" s="53">
        <v>0</v>
      </c>
      <c r="AE134" s="54">
        <v>0</v>
      </c>
      <c r="AF134" s="51">
        <v>0</v>
      </c>
      <c r="AG134" s="52">
        <v>0</v>
      </c>
      <c r="AI134" s="7" t="s">
        <v>123</v>
      </c>
      <c r="AJ134" s="7" t="s">
        <v>309</v>
      </c>
      <c r="AN134" s="7" t="s">
        <v>123</v>
      </c>
      <c r="AO134" s="7">
        <v>0</v>
      </c>
      <c r="AR134" s="7" t="s">
        <v>68</v>
      </c>
      <c r="AS134" s="7" t="s">
        <v>232</v>
      </c>
    </row>
    <row r="135" spans="1:45" hidden="1" x14ac:dyDescent="0.25">
      <c r="A135" t="s">
        <v>68</v>
      </c>
      <c r="B135">
        <v>5</v>
      </c>
      <c r="C135">
        <v>25</v>
      </c>
      <c r="D135" s="48">
        <v>0.83333333333333337</v>
      </c>
      <c r="E135">
        <v>30</v>
      </c>
      <c r="F135">
        <v>150</v>
      </c>
      <c r="G135">
        <v>15</v>
      </c>
      <c r="H135" s="48">
        <v>9.0909090909090912E-2</v>
      </c>
      <c r="I135">
        <v>165</v>
      </c>
      <c r="J135">
        <v>0</v>
      </c>
      <c r="K135">
        <v>0</v>
      </c>
      <c r="L135" s="48"/>
      <c r="M135">
        <v>0</v>
      </c>
      <c r="N135">
        <v>340</v>
      </c>
      <c r="O135">
        <v>10</v>
      </c>
      <c r="P135" s="48">
        <v>2.8985507246376812E-2</v>
      </c>
      <c r="Q135">
        <v>345</v>
      </c>
      <c r="R135">
        <v>255</v>
      </c>
      <c r="S135">
        <v>30</v>
      </c>
      <c r="T135" s="48">
        <v>0.10526315789473684</v>
      </c>
      <c r="U135">
        <v>285</v>
      </c>
      <c r="V135">
        <v>75</v>
      </c>
      <c r="W135">
        <v>150</v>
      </c>
      <c r="X135" s="48">
        <v>0.66666666666666663</v>
      </c>
      <c r="Y135">
        <v>225</v>
      </c>
      <c r="Z135">
        <v>5</v>
      </c>
      <c r="AA135">
        <v>360</v>
      </c>
      <c r="AB135" s="48">
        <v>1</v>
      </c>
      <c r="AC135">
        <v>360</v>
      </c>
      <c r="AD135" s="53">
        <v>0</v>
      </c>
      <c r="AE135" s="54">
        <v>0</v>
      </c>
      <c r="AF135" s="51"/>
      <c r="AG135" s="52">
        <v>0</v>
      </c>
      <c r="AI135" s="7" t="s">
        <v>130</v>
      </c>
      <c r="AJ135" s="7" t="s">
        <v>311</v>
      </c>
      <c r="AN135" s="7" t="s">
        <v>130</v>
      </c>
      <c r="AO135" s="7">
        <v>0</v>
      </c>
      <c r="AR135" s="7" t="s">
        <v>69</v>
      </c>
      <c r="AS135" s="7" t="s">
        <v>243</v>
      </c>
    </row>
    <row r="136" spans="1:45" hidden="1" x14ac:dyDescent="0.25">
      <c r="A136" t="s">
        <v>69</v>
      </c>
      <c r="B136">
        <v>160</v>
      </c>
      <c r="C136">
        <v>5</v>
      </c>
      <c r="D136" s="48">
        <v>3.0303030303030304E-2</v>
      </c>
      <c r="E136">
        <v>165</v>
      </c>
      <c r="F136">
        <v>430</v>
      </c>
      <c r="G136">
        <v>45</v>
      </c>
      <c r="H136" s="48">
        <v>9.375E-2</v>
      </c>
      <c r="I136">
        <v>480</v>
      </c>
      <c r="J136">
        <v>0</v>
      </c>
      <c r="K136">
        <v>0</v>
      </c>
      <c r="L136" s="48"/>
      <c r="M136">
        <v>0</v>
      </c>
      <c r="N136">
        <v>645</v>
      </c>
      <c r="O136">
        <v>115</v>
      </c>
      <c r="P136" s="48">
        <v>0.15131578947368421</v>
      </c>
      <c r="Q136">
        <v>760</v>
      </c>
      <c r="R136">
        <v>430</v>
      </c>
      <c r="S136">
        <v>250</v>
      </c>
      <c r="T136" s="48">
        <v>0.36764705882352944</v>
      </c>
      <c r="U136">
        <v>680</v>
      </c>
      <c r="V136">
        <v>355</v>
      </c>
      <c r="W136">
        <v>1980</v>
      </c>
      <c r="X136" s="48">
        <v>0.84615384615384615</v>
      </c>
      <c r="Y136">
        <v>2340</v>
      </c>
      <c r="Z136">
        <v>10</v>
      </c>
      <c r="AA136">
        <v>390</v>
      </c>
      <c r="AB136" s="48">
        <v>0.97499999999999998</v>
      </c>
      <c r="AC136">
        <v>400</v>
      </c>
      <c r="AD136" s="53">
        <v>0</v>
      </c>
      <c r="AE136" s="54">
        <v>5</v>
      </c>
      <c r="AF136" s="51">
        <v>1</v>
      </c>
      <c r="AG136" s="52">
        <v>5</v>
      </c>
      <c r="AI136" s="7" t="s">
        <v>133</v>
      </c>
      <c r="AJ136" s="7" t="s">
        <v>312</v>
      </c>
      <c r="AN136" s="7" t="s">
        <v>133</v>
      </c>
      <c r="AO136" s="7">
        <v>0</v>
      </c>
      <c r="AR136" s="7" t="s">
        <v>70</v>
      </c>
      <c r="AS136" s="7" t="s">
        <v>234</v>
      </c>
    </row>
    <row r="137" spans="1:45" hidden="1" x14ac:dyDescent="0.25">
      <c r="A137" t="s">
        <v>70</v>
      </c>
      <c r="B137">
        <v>40</v>
      </c>
      <c r="C137">
        <v>0</v>
      </c>
      <c r="D137" s="48">
        <v>0</v>
      </c>
      <c r="E137">
        <v>40</v>
      </c>
      <c r="F137">
        <v>85</v>
      </c>
      <c r="G137">
        <v>5</v>
      </c>
      <c r="H137" s="48">
        <v>5.5555555555555552E-2</v>
      </c>
      <c r="I137">
        <v>90</v>
      </c>
      <c r="J137">
        <v>0</v>
      </c>
      <c r="K137">
        <v>0</v>
      </c>
      <c r="L137" s="48"/>
      <c r="M137">
        <v>0</v>
      </c>
      <c r="N137">
        <v>215</v>
      </c>
      <c r="O137">
        <v>5</v>
      </c>
      <c r="P137" s="48">
        <v>2.2727272727272728E-2</v>
      </c>
      <c r="Q137">
        <v>220</v>
      </c>
      <c r="R137">
        <v>485</v>
      </c>
      <c r="S137">
        <v>15</v>
      </c>
      <c r="T137" s="48">
        <v>0.03</v>
      </c>
      <c r="U137">
        <v>500</v>
      </c>
      <c r="V137">
        <v>110</v>
      </c>
      <c r="W137">
        <v>55</v>
      </c>
      <c r="X137" s="48">
        <v>0.33333333333333331</v>
      </c>
      <c r="Y137">
        <v>165</v>
      </c>
      <c r="Z137">
        <v>40</v>
      </c>
      <c r="AA137">
        <v>15</v>
      </c>
      <c r="AB137" s="48">
        <v>0.27272727272727271</v>
      </c>
      <c r="AC137">
        <v>55</v>
      </c>
      <c r="AD137" s="53">
        <v>10</v>
      </c>
      <c r="AE137" s="54">
        <v>25</v>
      </c>
      <c r="AF137" s="51">
        <v>0.70154189426584368</v>
      </c>
      <c r="AG137" s="52">
        <v>35</v>
      </c>
      <c r="AI137" s="7" t="s">
        <v>138</v>
      </c>
      <c r="AJ137" s="7" t="s">
        <v>313</v>
      </c>
      <c r="AN137" s="7" t="s">
        <v>138</v>
      </c>
      <c r="AO137" s="7">
        <v>213</v>
      </c>
      <c r="AR137" s="7" t="s">
        <v>71</v>
      </c>
      <c r="AS137" s="7" t="s">
        <v>232</v>
      </c>
    </row>
    <row r="138" spans="1:45" hidden="1" x14ac:dyDescent="0.25">
      <c r="A138" t="s">
        <v>71</v>
      </c>
      <c r="B138">
        <v>0</v>
      </c>
      <c r="C138">
        <v>10</v>
      </c>
      <c r="D138" s="48">
        <v>1</v>
      </c>
      <c r="E138">
        <v>10</v>
      </c>
      <c r="F138">
        <v>240</v>
      </c>
      <c r="G138">
        <v>45</v>
      </c>
      <c r="H138" s="48">
        <v>0.15517241379310345</v>
      </c>
      <c r="I138">
        <v>290</v>
      </c>
      <c r="J138">
        <v>0</v>
      </c>
      <c r="K138">
        <v>0</v>
      </c>
      <c r="L138" s="48"/>
      <c r="M138">
        <v>0</v>
      </c>
      <c r="N138">
        <v>275</v>
      </c>
      <c r="O138">
        <v>85</v>
      </c>
      <c r="P138" s="48">
        <v>0.23943661971830985</v>
      </c>
      <c r="Q138">
        <v>355</v>
      </c>
      <c r="R138">
        <v>290</v>
      </c>
      <c r="S138">
        <v>40</v>
      </c>
      <c r="T138" s="48">
        <v>0.12121212121212122</v>
      </c>
      <c r="U138">
        <v>330</v>
      </c>
      <c r="V138">
        <v>140</v>
      </c>
      <c r="W138">
        <v>165</v>
      </c>
      <c r="X138" s="48">
        <v>0.55000000000000004</v>
      </c>
      <c r="Y138">
        <v>300</v>
      </c>
      <c r="Z138">
        <v>25</v>
      </c>
      <c r="AA138">
        <v>380</v>
      </c>
      <c r="AB138" s="48">
        <v>0.95</v>
      </c>
      <c r="AC138">
        <v>400</v>
      </c>
      <c r="AD138" s="53">
        <v>0</v>
      </c>
      <c r="AE138" s="54">
        <v>0</v>
      </c>
      <c r="AF138" s="51"/>
      <c r="AG138" s="52">
        <v>0</v>
      </c>
      <c r="AI138" s="7" t="s">
        <v>139</v>
      </c>
      <c r="AJ138" s="7" t="s">
        <v>314</v>
      </c>
      <c r="AN138" s="7" t="s">
        <v>139</v>
      </c>
      <c r="AO138" s="7">
        <v>248</v>
      </c>
      <c r="AR138" s="7" t="s">
        <v>274</v>
      </c>
      <c r="AS138" s="7" t="s">
        <v>234</v>
      </c>
    </row>
    <row r="139" spans="1:45" hidden="1" x14ac:dyDescent="0.25">
      <c r="A139" t="s">
        <v>178</v>
      </c>
      <c r="B139">
        <v>15</v>
      </c>
      <c r="C139">
        <v>0</v>
      </c>
      <c r="D139" s="48">
        <v>0</v>
      </c>
      <c r="E139">
        <v>15</v>
      </c>
      <c r="F139">
        <v>0</v>
      </c>
      <c r="G139">
        <v>0</v>
      </c>
      <c r="H139" s="48"/>
      <c r="I139">
        <v>0</v>
      </c>
      <c r="J139">
        <v>0</v>
      </c>
      <c r="K139">
        <v>0</v>
      </c>
      <c r="L139" s="48"/>
      <c r="M139">
        <v>0</v>
      </c>
      <c r="N139">
        <v>10</v>
      </c>
      <c r="O139">
        <v>0</v>
      </c>
      <c r="P139" s="48">
        <v>0</v>
      </c>
      <c r="Q139">
        <v>15</v>
      </c>
      <c r="R139">
        <v>35</v>
      </c>
      <c r="S139">
        <v>0</v>
      </c>
      <c r="T139" s="48">
        <v>0</v>
      </c>
      <c r="U139">
        <v>35</v>
      </c>
      <c r="V139">
        <v>80</v>
      </c>
      <c r="W139">
        <v>15</v>
      </c>
      <c r="X139" s="48">
        <v>0.15789473684210525</v>
      </c>
      <c r="Y139">
        <v>95</v>
      </c>
      <c r="Z139">
        <v>0</v>
      </c>
      <c r="AA139">
        <v>0</v>
      </c>
      <c r="AB139" s="48"/>
      <c r="AC139">
        <v>0</v>
      </c>
      <c r="AD139" s="53">
        <v>0</v>
      </c>
      <c r="AE139" s="54">
        <v>0</v>
      </c>
      <c r="AF139" s="51"/>
      <c r="AG139" s="52">
        <v>0</v>
      </c>
      <c r="AI139" s="7" t="s">
        <v>19</v>
      </c>
      <c r="AJ139" s="7" t="s">
        <v>315</v>
      </c>
      <c r="AN139" s="7" t="s">
        <v>19</v>
      </c>
      <c r="AO139" s="7">
        <v>153</v>
      </c>
      <c r="AR139" s="7" t="s">
        <v>72</v>
      </c>
      <c r="AS139" s="7" t="s">
        <v>234</v>
      </c>
    </row>
    <row r="140" spans="1:45" hidden="1" x14ac:dyDescent="0.25">
      <c r="A140" t="s">
        <v>72</v>
      </c>
      <c r="B140">
        <v>65</v>
      </c>
      <c r="C140">
        <v>5</v>
      </c>
      <c r="D140" s="48">
        <v>7.1428571428571425E-2</v>
      </c>
      <c r="E140">
        <v>70</v>
      </c>
      <c r="F140">
        <v>50</v>
      </c>
      <c r="G140">
        <v>5</v>
      </c>
      <c r="H140" s="48">
        <v>9.0909090909090912E-2</v>
      </c>
      <c r="I140">
        <v>55</v>
      </c>
      <c r="J140">
        <v>0</v>
      </c>
      <c r="K140">
        <v>0</v>
      </c>
      <c r="L140" s="48"/>
      <c r="M140">
        <v>0</v>
      </c>
      <c r="N140">
        <v>95</v>
      </c>
      <c r="O140">
        <v>5</v>
      </c>
      <c r="P140" s="48">
        <v>0.05</v>
      </c>
      <c r="Q140">
        <v>100</v>
      </c>
      <c r="R140">
        <v>660</v>
      </c>
      <c r="S140">
        <v>25</v>
      </c>
      <c r="T140" s="48">
        <v>3.6496350364963501E-2</v>
      </c>
      <c r="U140">
        <v>685</v>
      </c>
      <c r="V140">
        <v>5</v>
      </c>
      <c r="W140">
        <v>10</v>
      </c>
      <c r="X140" s="48">
        <v>0.5</v>
      </c>
      <c r="Y140">
        <v>20</v>
      </c>
      <c r="Z140">
        <v>60</v>
      </c>
      <c r="AA140">
        <v>435</v>
      </c>
      <c r="AB140" s="48">
        <v>0.87878787878787878</v>
      </c>
      <c r="AC140">
        <v>495</v>
      </c>
      <c r="AD140" s="53">
        <v>5</v>
      </c>
      <c r="AE140" s="54">
        <v>5</v>
      </c>
      <c r="AF140" s="51">
        <v>0.48882639014714818</v>
      </c>
      <c r="AG140" s="52">
        <v>5</v>
      </c>
      <c r="AI140" s="7" t="s">
        <v>270</v>
      </c>
      <c r="AJ140" s="7" t="s">
        <v>316</v>
      </c>
      <c r="AN140" s="7" t="s">
        <v>317</v>
      </c>
      <c r="AO140" s="7">
        <v>1125</v>
      </c>
      <c r="AR140" s="7" t="s">
        <v>73</v>
      </c>
      <c r="AS140" s="7" t="s">
        <v>243</v>
      </c>
    </row>
    <row r="141" spans="1:45" hidden="1" x14ac:dyDescent="0.25">
      <c r="A141" t="s">
        <v>73</v>
      </c>
      <c r="B141">
        <v>75</v>
      </c>
      <c r="C141">
        <v>0</v>
      </c>
      <c r="D141" s="48">
        <v>0</v>
      </c>
      <c r="E141">
        <v>80</v>
      </c>
      <c r="F141">
        <v>465</v>
      </c>
      <c r="G141">
        <v>40</v>
      </c>
      <c r="H141" s="48">
        <v>7.9207920792079209E-2</v>
      </c>
      <c r="I141">
        <v>505</v>
      </c>
      <c r="J141">
        <v>0</v>
      </c>
      <c r="K141">
        <v>0</v>
      </c>
      <c r="L141" s="48"/>
      <c r="M141">
        <v>0</v>
      </c>
      <c r="N141">
        <v>465</v>
      </c>
      <c r="O141">
        <v>20</v>
      </c>
      <c r="P141" s="48">
        <v>4.1237113402061855E-2</v>
      </c>
      <c r="Q141">
        <v>485</v>
      </c>
      <c r="R141">
        <v>840</v>
      </c>
      <c r="S141">
        <v>85</v>
      </c>
      <c r="T141" s="48">
        <v>9.1891891891891897E-2</v>
      </c>
      <c r="U141">
        <v>925</v>
      </c>
      <c r="V141">
        <v>560</v>
      </c>
      <c r="W141">
        <v>690</v>
      </c>
      <c r="X141" s="48">
        <v>0.54980079681274896</v>
      </c>
      <c r="Y141">
        <v>1255</v>
      </c>
      <c r="Z141">
        <v>45</v>
      </c>
      <c r="AA141">
        <v>185</v>
      </c>
      <c r="AB141" s="48">
        <v>0.82222222222222219</v>
      </c>
      <c r="AC141">
        <v>225</v>
      </c>
      <c r="AD141" s="53">
        <v>0</v>
      </c>
      <c r="AE141" s="54">
        <v>0</v>
      </c>
      <c r="AF141" s="51">
        <v>1</v>
      </c>
      <c r="AG141" s="52">
        <v>0</v>
      </c>
      <c r="AI141" s="7" t="s">
        <v>28</v>
      </c>
      <c r="AN141" s="7" t="s">
        <v>28</v>
      </c>
      <c r="AR141" s="7" t="s">
        <v>74</v>
      </c>
      <c r="AS141" s="7" t="s">
        <v>232</v>
      </c>
    </row>
    <row r="142" spans="1:45" hidden="1" x14ac:dyDescent="0.25">
      <c r="A142" t="s">
        <v>74</v>
      </c>
      <c r="B142">
        <v>10</v>
      </c>
      <c r="C142">
        <v>0</v>
      </c>
      <c r="D142" s="48">
        <v>0</v>
      </c>
      <c r="E142">
        <v>15</v>
      </c>
      <c r="F142">
        <v>10</v>
      </c>
      <c r="G142">
        <v>0</v>
      </c>
      <c r="H142" s="48">
        <v>0</v>
      </c>
      <c r="I142">
        <v>10</v>
      </c>
      <c r="J142">
        <v>0</v>
      </c>
      <c r="K142">
        <v>0</v>
      </c>
      <c r="L142" s="48"/>
      <c r="M142">
        <v>0</v>
      </c>
      <c r="N142">
        <v>10</v>
      </c>
      <c r="O142">
        <v>0</v>
      </c>
      <c r="P142" s="48">
        <v>0</v>
      </c>
      <c r="Q142">
        <v>10</v>
      </c>
      <c r="R142">
        <v>85</v>
      </c>
      <c r="S142">
        <v>5</v>
      </c>
      <c r="T142" s="48">
        <v>5.2631578947368418E-2</v>
      </c>
      <c r="U142">
        <v>95</v>
      </c>
      <c r="V142">
        <v>35</v>
      </c>
      <c r="W142">
        <v>5</v>
      </c>
      <c r="X142" s="48">
        <v>0.125</v>
      </c>
      <c r="Y142">
        <v>40</v>
      </c>
      <c r="Z142">
        <v>0</v>
      </c>
      <c r="AA142">
        <v>15</v>
      </c>
      <c r="AB142" s="48">
        <v>1</v>
      </c>
      <c r="AC142">
        <v>15</v>
      </c>
      <c r="AD142" s="53">
        <v>0</v>
      </c>
      <c r="AE142" s="54">
        <v>0</v>
      </c>
      <c r="AF142" s="51"/>
      <c r="AG142" s="52">
        <v>0</v>
      </c>
      <c r="AI142" s="7" t="s">
        <v>79</v>
      </c>
      <c r="AJ142" s="7" t="s">
        <v>318</v>
      </c>
      <c r="AN142" s="7" t="s">
        <v>79</v>
      </c>
      <c r="AO142" s="7">
        <v>0</v>
      </c>
      <c r="AR142" s="7" t="s">
        <v>75</v>
      </c>
      <c r="AS142" s="7" t="s">
        <v>232</v>
      </c>
    </row>
    <row r="143" spans="1:45" hidden="1" x14ac:dyDescent="0.25">
      <c r="A143" t="s">
        <v>75</v>
      </c>
      <c r="B143">
        <v>25</v>
      </c>
      <c r="C143">
        <v>0</v>
      </c>
      <c r="D143" s="48">
        <v>0</v>
      </c>
      <c r="E143">
        <v>25</v>
      </c>
      <c r="F143">
        <v>225</v>
      </c>
      <c r="G143">
        <v>10</v>
      </c>
      <c r="H143" s="48">
        <v>4.2553191489361701E-2</v>
      </c>
      <c r="I143">
        <v>235</v>
      </c>
      <c r="J143">
        <v>0</v>
      </c>
      <c r="K143">
        <v>0</v>
      </c>
      <c r="L143" s="48"/>
      <c r="M143">
        <v>0</v>
      </c>
      <c r="N143">
        <v>310</v>
      </c>
      <c r="O143">
        <v>15</v>
      </c>
      <c r="P143" s="48">
        <v>4.6153846153846156E-2</v>
      </c>
      <c r="Q143">
        <v>325</v>
      </c>
      <c r="R143">
        <v>425</v>
      </c>
      <c r="S143">
        <v>65</v>
      </c>
      <c r="T143" s="48">
        <v>0.1326530612244898</v>
      </c>
      <c r="U143">
        <v>490</v>
      </c>
      <c r="V143">
        <v>230</v>
      </c>
      <c r="W143">
        <v>115</v>
      </c>
      <c r="X143" s="48">
        <v>0.33823529411764708</v>
      </c>
      <c r="Y143">
        <v>340</v>
      </c>
      <c r="Z143">
        <v>55</v>
      </c>
      <c r="AA143">
        <v>40</v>
      </c>
      <c r="AB143" s="48">
        <v>0.4</v>
      </c>
      <c r="AC143">
        <v>100</v>
      </c>
      <c r="AD143" s="53">
        <v>20</v>
      </c>
      <c r="AE143" s="54">
        <v>100</v>
      </c>
      <c r="AF143" s="51">
        <v>0.83050847457627119</v>
      </c>
      <c r="AG143" s="52">
        <v>120</v>
      </c>
      <c r="AI143" s="7" t="s">
        <v>90</v>
      </c>
      <c r="AJ143" s="7" t="s">
        <v>319</v>
      </c>
      <c r="AN143" s="7" t="s">
        <v>90</v>
      </c>
      <c r="AO143" s="7">
        <v>0</v>
      </c>
      <c r="AR143" s="7" t="s">
        <v>76</v>
      </c>
      <c r="AS143" s="7" t="s">
        <v>234</v>
      </c>
    </row>
    <row r="144" spans="1:45" hidden="1" x14ac:dyDescent="0.25">
      <c r="A144" t="s">
        <v>76</v>
      </c>
      <c r="B144">
        <v>35</v>
      </c>
      <c r="C144">
        <v>0</v>
      </c>
      <c r="D144" s="48">
        <v>0</v>
      </c>
      <c r="E144">
        <v>35</v>
      </c>
      <c r="F144">
        <v>55</v>
      </c>
      <c r="G144">
        <v>0</v>
      </c>
      <c r="H144" s="48">
        <v>0</v>
      </c>
      <c r="I144">
        <v>55</v>
      </c>
      <c r="J144">
        <v>0</v>
      </c>
      <c r="K144">
        <v>0</v>
      </c>
      <c r="L144" s="48"/>
      <c r="M144">
        <v>0</v>
      </c>
      <c r="N144">
        <v>85</v>
      </c>
      <c r="O144">
        <v>0</v>
      </c>
      <c r="P144" s="48">
        <v>0</v>
      </c>
      <c r="Q144">
        <v>85</v>
      </c>
      <c r="R144">
        <v>385</v>
      </c>
      <c r="S144">
        <v>5</v>
      </c>
      <c r="T144" s="48">
        <v>1.282051282051282E-2</v>
      </c>
      <c r="U144">
        <v>390</v>
      </c>
      <c r="V144">
        <v>155</v>
      </c>
      <c r="W144">
        <v>310</v>
      </c>
      <c r="X144" s="48">
        <v>0.66666666666666663</v>
      </c>
      <c r="Y144">
        <v>465</v>
      </c>
      <c r="Z144">
        <v>15</v>
      </c>
      <c r="AA144">
        <v>25</v>
      </c>
      <c r="AB144" s="48">
        <v>0.625</v>
      </c>
      <c r="AC144">
        <v>40</v>
      </c>
      <c r="AD144" s="53">
        <v>20</v>
      </c>
      <c r="AE144" s="54">
        <v>95</v>
      </c>
      <c r="AF144" s="51">
        <v>0.81925423212812842</v>
      </c>
      <c r="AG144" s="52">
        <v>115</v>
      </c>
      <c r="AI144" s="7" t="s">
        <v>99</v>
      </c>
      <c r="AJ144" s="7" t="s">
        <v>320</v>
      </c>
      <c r="AN144" s="7" t="s">
        <v>99</v>
      </c>
      <c r="AO144" s="7">
        <v>642</v>
      </c>
      <c r="AR144" s="7" t="s">
        <v>77</v>
      </c>
      <c r="AS144" s="7" t="s">
        <v>234</v>
      </c>
    </row>
    <row r="145" spans="1:45" hidden="1" x14ac:dyDescent="0.25">
      <c r="A145" t="s">
        <v>77</v>
      </c>
      <c r="B145">
        <v>15</v>
      </c>
      <c r="C145">
        <v>0</v>
      </c>
      <c r="D145" s="48">
        <v>0</v>
      </c>
      <c r="E145">
        <v>20</v>
      </c>
      <c r="F145">
        <v>10</v>
      </c>
      <c r="G145">
        <v>0</v>
      </c>
      <c r="H145" s="48">
        <v>0</v>
      </c>
      <c r="I145">
        <v>10</v>
      </c>
      <c r="J145">
        <v>0</v>
      </c>
      <c r="K145">
        <v>0</v>
      </c>
      <c r="L145" s="48"/>
      <c r="M145">
        <v>0</v>
      </c>
      <c r="N145">
        <v>15</v>
      </c>
      <c r="O145">
        <v>0</v>
      </c>
      <c r="P145" s="48">
        <v>0</v>
      </c>
      <c r="Q145">
        <v>15</v>
      </c>
      <c r="R145">
        <v>90</v>
      </c>
      <c r="S145">
        <v>5</v>
      </c>
      <c r="T145" s="48">
        <v>5.5555555555555552E-2</v>
      </c>
      <c r="U145">
        <v>90</v>
      </c>
      <c r="V145">
        <v>125</v>
      </c>
      <c r="W145">
        <v>25</v>
      </c>
      <c r="X145" s="48">
        <v>0.16129032258064516</v>
      </c>
      <c r="Y145">
        <v>155</v>
      </c>
      <c r="Z145">
        <v>0</v>
      </c>
      <c r="AA145">
        <v>0</v>
      </c>
      <c r="AB145" s="48"/>
      <c r="AC145">
        <v>0</v>
      </c>
      <c r="AD145" s="53">
        <v>0</v>
      </c>
      <c r="AE145" s="54">
        <v>0</v>
      </c>
      <c r="AF145" s="51"/>
      <c r="AG145" s="52">
        <v>0</v>
      </c>
      <c r="AI145" s="7" t="s">
        <v>100</v>
      </c>
      <c r="AJ145" s="7" t="s">
        <v>321</v>
      </c>
      <c r="AN145" s="7" t="s">
        <v>100</v>
      </c>
      <c r="AO145" s="7">
        <v>0</v>
      </c>
      <c r="AR145" s="7" t="s">
        <v>78</v>
      </c>
      <c r="AS145" s="7" t="s">
        <v>234</v>
      </c>
    </row>
    <row r="146" spans="1:45" hidden="1" x14ac:dyDescent="0.25">
      <c r="A146" t="s">
        <v>78</v>
      </c>
      <c r="B146">
        <v>15</v>
      </c>
      <c r="C146">
        <v>5</v>
      </c>
      <c r="D146" s="48">
        <v>0.25</v>
      </c>
      <c r="E146">
        <v>20</v>
      </c>
      <c r="F146">
        <v>80</v>
      </c>
      <c r="G146">
        <v>10</v>
      </c>
      <c r="H146" s="48">
        <v>0.11764705882352941</v>
      </c>
      <c r="I146">
        <v>85</v>
      </c>
      <c r="J146">
        <v>0</v>
      </c>
      <c r="K146">
        <v>0</v>
      </c>
      <c r="L146" s="48"/>
      <c r="M146">
        <v>0</v>
      </c>
      <c r="N146">
        <v>200</v>
      </c>
      <c r="O146">
        <v>10</v>
      </c>
      <c r="P146" s="48">
        <v>4.7619047619047616E-2</v>
      </c>
      <c r="Q146">
        <v>210</v>
      </c>
      <c r="R146">
        <v>655</v>
      </c>
      <c r="S146">
        <v>45</v>
      </c>
      <c r="T146" s="48">
        <v>6.4285714285714279E-2</v>
      </c>
      <c r="U146">
        <v>700</v>
      </c>
      <c r="V146">
        <v>50</v>
      </c>
      <c r="W146">
        <v>205</v>
      </c>
      <c r="X146" s="48">
        <v>0.80392156862745101</v>
      </c>
      <c r="Y146">
        <v>255</v>
      </c>
      <c r="Z146">
        <v>35</v>
      </c>
      <c r="AA146">
        <v>75</v>
      </c>
      <c r="AB146" s="48">
        <v>0.68181818181818177</v>
      </c>
      <c r="AC146">
        <v>110</v>
      </c>
      <c r="AD146" s="53">
        <v>20</v>
      </c>
      <c r="AE146" s="54">
        <v>20</v>
      </c>
      <c r="AF146" s="51">
        <v>0.49508361438840559</v>
      </c>
      <c r="AG146" s="52">
        <v>40</v>
      </c>
      <c r="AI146" s="7" t="s">
        <v>12</v>
      </c>
      <c r="AJ146" s="7" t="s">
        <v>322</v>
      </c>
      <c r="AN146" s="7" t="s">
        <v>12</v>
      </c>
      <c r="AO146" s="7">
        <v>0</v>
      </c>
      <c r="AR146" s="7" t="s">
        <v>79</v>
      </c>
      <c r="AS146" s="7" t="s">
        <v>234</v>
      </c>
    </row>
    <row r="147" spans="1:45" hidden="1" x14ac:dyDescent="0.25">
      <c r="A147" t="s">
        <v>79</v>
      </c>
      <c r="B147">
        <v>5</v>
      </c>
      <c r="C147">
        <v>5</v>
      </c>
      <c r="D147" s="48">
        <v>0.5</v>
      </c>
      <c r="E147">
        <v>10</v>
      </c>
      <c r="F147">
        <v>0</v>
      </c>
      <c r="G147">
        <v>0</v>
      </c>
      <c r="H147" s="48"/>
      <c r="I147">
        <v>0</v>
      </c>
      <c r="J147">
        <v>0</v>
      </c>
      <c r="K147">
        <v>0</v>
      </c>
      <c r="L147" s="48"/>
      <c r="M147">
        <v>0</v>
      </c>
      <c r="N147">
        <v>0</v>
      </c>
      <c r="O147">
        <v>0</v>
      </c>
      <c r="P147" s="48"/>
      <c r="Q147">
        <v>0</v>
      </c>
      <c r="R147">
        <v>5</v>
      </c>
      <c r="S147">
        <v>0</v>
      </c>
      <c r="T147" s="48">
        <v>0</v>
      </c>
      <c r="U147">
        <v>5</v>
      </c>
      <c r="V147">
        <v>45</v>
      </c>
      <c r="W147">
        <v>10</v>
      </c>
      <c r="X147" s="48">
        <v>0.18181818181818182</v>
      </c>
      <c r="Y147">
        <v>55</v>
      </c>
      <c r="Z147">
        <v>0</v>
      </c>
      <c r="AA147">
        <v>0</v>
      </c>
      <c r="AB147" s="48"/>
      <c r="AC147">
        <v>0</v>
      </c>
      <c r="AD147" s="53">
        <v>0</v>
      </c>
      <c r="AE147" s="54">
        <v>0</v>
      </c>
      <c r="AF147" s="51"/>
      <c r="AG147" s="52">
        <v>0</v>
      </c>
      <c r="AI147" s="7" t="s">
        <v>110</v>
      </c>
      <c r="AJ147" s="7" t="s">
        <v>323</v>
      </c>
      <c r="AN147" s="7" t="s">
        <v>110</v>
      </c>
      <c r="AO147" s="7">
        <v>8</v>
      </c>
      <c r="AR147" s="7" t="s">
        <v>80</v>
      </c>
      <c r="AS147" s="7" t="s">
        <v>243</v>
      </c>
    </row>
    <row r="148" spans="1:45" hidden="1" x14ac:dyDescent="0.25">
      <c r="A148" t="s">
        <v>80</v>
      </c>
      <c r="B148">
        <v>30</v>
      </c>
      <c r="C148">
        <v>0</v>
      </c>
      <c r="D148" s="48">
        <v>0</v>
      </c>
      <c r="E148">
        <v>30</v>
      </c>
      <c r="F148">
        <v>330</v>
      </c>
      <c r="G148">
        <v>20</v>
      </c>
      <c r="H148" s="48">
        <v>5.7142857142857141E-2</v>
      </c>
      <c r="I148">
        <v>350</v>
      </c>
      <c r="J148">
        <v>0</v>
      </c>
      <c r="K148">
        <v>0</v>
      </c>
      <c r="L148" s="48"/>
      <c r="M148">
        <v>0</v>
      </c>
      <c r="N148">
        <v>615</v>
      </c>
      <c r="O148">
        <v>50</v>
      </c>
      <c r="P148" s="48">
        <v>7.5187969924812026E-2</v>
      </c>
      <c r="Q148">
        <v>665</v>
      </c>
      <c r="R148">
        <v>505</v>
      </c>
      <c r="S148">
        <v>145</v>
      </c>
      <c r="T148" s="48">
        <v>0.22307692307692309</v>
      </c>
      <c r="U148">
        <v>650</v>
      </c>
      <c r="V148">
        <v>300</v>
      </c>
      <c r="W148">
        <v>835</v>
      </c>
      <c r="X148" s="48">
        <v>0.73568281938325997</v>
      </c>
      <c r="Y148">
        <v>1135</v>
      </c>
      <c r="Z148">
        <v>0</v>
      </c>
      <c r="AA148">
        <v>0</v>
      </c>
      <c r="AB148" s="48"/>
      <c r="AC148">
        <v>0</v>
      </c>
      <c r="AD148" s="53">
        <v>0</v>
      </c>
      <c r="AE148" s="54">
        <v>0</v>
      </c>
      <c r="AF148" s="51"/>
      <c r="AG148" s="52">
        <v>0</v>
      </c>
      <c r="AI148" s="7" t="s">
        <v>120</v>
      </c>
      <c r="AJ148" s="7" t="s">
        <v>324</v>
      </c>
      <c r="AN148" s="7" t="s">
        <v>120</v>
      </c>
      <c r="AO148" s="7">
        <v>0</v>
      </c>
      <c r="AR148" s="7" t="s">
        <v>81</v>
      </c>
      <c r="AS148" s="7" t="s">
        <v>234</v>
      </c>
    </row>
    <row r="149" spans="1:45" hidden="1" x14ac:dyDescent="0.25">
      <c r="A149" t="s">
        <v>81</v>
      </c>
      <c r="B149">
        <v>10</v>
      </c>
      <c r="C149">
        <v>0</v>
      </c>
      <c r="D149" s="48">
        <v>0</v>
      </c>
      <c r="E149">
        <v>15</v>
      </c>
      <c r="F149">
        <v>10</v>
      </c>
      <c r="G149">
        <v>0</v>
      </c>
      <c r="H149" s="48">
        <v>0</v>
      </c>
      <c r="I149">
        <v>10</v>
      </c>
      <c r="J149">
        <v>0</v>
      </c>
      <c r="K149">
        <v>0</v>
      </c>
      <c r="L149" s="48"/>
      <c r="M149">
        <v>0</v>
      </c>
      <c r="N149">
        <v>10</v>
      </c>
      <c r="O149">
        <v>0</v>
      </c>
      <c r="P149" s="48">
        <v>0</v>
      </c>
      <c r="Q149">
        <v>10</v>
      </c>
      <c r="R149">
        <v>20</v>
      </c>
      <c r="S149">
        <v>20</v>
      </c>
      <c r="T149" s="48">
        <v>0.5</v>
      </c>
      <c r="U149">
        <v>40</v>
      </c>
      <c r="V149">
        <v>0</v>
      </c>
      <c r="W149">
        <v>80</v>
      </c>
      <c r="X149" s="48">
        <v>1</v>
      </c>
      <c r="Y149">
        <v>80</v>
      </c>
      <c r="Z149">
        <v>0</v>
      </c>
      <c r="AA149">
        <v>30</v>
      </c>
      <c r="AB149" s="48">
        <v>1</v>
      </c>
      <c r="AC149">
        <v>30</v>
      </c>
      <c r="AD149" s="53">
        <v>0</v>
      </c>
      <c r="AE149" s="54">
        <v>5</v>
      </c>
      <c r="AF149" s="51">
        <v>0.75</v>
      </c>
      <c r="AG149" s="52">
        <v>5</v>
      </c>
      <c r="AI149" s="7" t="s">
        <v>325</v>
      </c>
      <c r="AJ149" s="7" t="s">
        <v>326</v>
      </c>
      <c r="AN149" s="7" t="s">
        <v>325</v>
      </c>
      <c r="AO149" s="7">
        <v>0</v>
      </c>
      <c r="AR149" s="7" t="s">
        <v>82</v>
      </c>
      <c r="AS149" s="7" t="s">
        <v>234</v>
      </c>
    </row>
    <row r="150" spans="1:45" hidden="1" x14ac:dyDescent="0.25">
      <c r="A150" t="s">
        <v>82</v>
      </c>
      <c r="B150">
        <v>45</v>
      </c>
      <c r="C150">
        <v>5</v>
      </c>
      <c r="D150" s="48">
        <v>0.1111111111111111</v>
      </c>
      <c r="E150">
        <v>45</v>
      </c>
      <c r="F150">
        <v>35</v>
      </c>
      <c r="G150">
        <v>15</v>
      </c>
      <c r="H150" s="48">
        <v>0.33333333333333331</v>
      </c>
      <c r="I150">
        <v>45</v>
      </c>
      <c r="J150">
        <v>0</v>
      </c>
      <c r="K150">
        <v>0</v>
      </c>
      <c r="L150" s="48"/>
      <c r="M150">
        <v>0</v>
      </c>
      <c r="N150">
        <v>105</v>
      </c>
      <c r="O150">
        <v>5</v>
      </c>
      <c r="P150" s="48">
        <v>4.5454545454545456E-2</v>
      </c>
      <c r="Q150">
        <v>110</v>
      </c>
      <c r="R150">
        <v>375</v>
      </c>
      <c r="S150">
        <v>30</v>
      </c>
      <c r="T150" s="48">
        <v>7.3170731707317069E-2</v>
      </c>
      <c r="U150">
        <v>410</v>
      </c>
      <c r="V150">
        <v>210</v>
      </c>
      <c r="W150">
        <v>1320</v>
      </c>
      <c r="X150" s="48">
        <v>0.86274509803921573</v>
      </c>
      <c r="Y150">
        <v>1530</v>
      </c>
      <c r="Z150">
        <v>215</v>
      </c>
      <c r="AA150">
        <v>745</v>
      </c>
      <c r="AB150" s="48">
        <v>0.77604166666666663</v>
      </c>
      <c r="AC150">
        <v>960</v>
      </c>
      <c r="AD150" s="53">
        <v>15</v>
      </c>
      <c r="AE150" s="54">
        <v>90</v>
      </c>
      <c r="AF150" s="51">
        <v>0.85459889085390794</v>
      </c>
      <c r="AG150" s="52">
        <v>110</v>
      </c>
      <c r="AI150" s="7" t="s">
        <v>3</v>
      </c>
      <c r="AJ150" s="7" t="s">
        <v>327</v>
      </c>
      <c r="AN150" s="7" t="s">
        <v>3</v>
      </c>
      <c r="AO150" s="7">
        <v>154</v>
      </c>
      <c r="AR150" s="7" t="s">
        <v>83</v>
      </c>
      <c r="AS150" s="7" t="s">
        <v>234</v>
      </c>
    </row>
    <row r="151" spans="1:45" hidden="1" x14ac:dyDescent="0.25">
      <c r="A151" t="s">
        <v>83</v>
      </c>
      <c r="B151">
        <v>20</v>
      </c>
      <c r="C151">
        <v>0</v>
      </c>
      <c r="D151" s="48">
        <v>0</v>
      </c>
      <c r="E151">
        <v>20</v>
      </c>
      <c r="F151">
        <v>20</v>
      </c>
      <c r="G151">
        <v>0</v>
      </c>
      <c r="H151" s="48">
        <v>0</v>
      </c>
      <c r="I151">
        <v>20</v>
      </c>
      <c r="J151">
        <v>0</v>
      </c>
      <c r="K151">
        <v>0</v>
      </c>
      <c r="L151" s="48"/>
      <c r="M151">
        <v>0</v>
      </c>
      <c r="N151">
        <v>20</v>
      </c>
      <c r="O151">
        <v>0</v>
      </c>
      <c r="P151" s="48">
        <v>0</v>
      </c>
      <c r="Q151">
        <v>20</v>
      </c>
      <c r="R151">
        <v>40</v>
      </c>
      <c r="S151">
        <v>0</v>
      </c>
      <c r="T151" s="48">
        <v>0</v>
      </c>
      <c r="U151">
        <v>40</v>
      </c>
      <c r="V151">
        <v>0</v>
      </c>
      <c r="W151">
        <v>0</v>
      </c>
      <c r="X151" s="48"/>
      <c r="Y151">
        <v>0</v>
      </c>
      <c r="Z151">
        <v>0</v>
      </c>
      <c r="AA151">
        <v>0</v>
      </c>
      <c r="AB151" s="48"/>
      <c r="AC151">
        <v>0</v>
      </c>
      <c r="AD151" s="53">
        <v>0</v>
      </c>
      <c r="AE151" s="54">
        <v>0</v>
      </c>
      <c r="AF151" s="51">
        <v>0</v>
      </c>
      <c r="AG151" s="52">
        <v>0</v>
      </c>
      <c r="AI151" s="7" t="s">
        <v>10</v>
      </c>
      <c r="AJ151" s="7" t="s">
        <v>328</v>
      </c>
      <c r="AN151" s="7" t="s">
        <v>10</v>
      </c>
      <c r="AO151" s="7">
        <v>1596</v>
      </c>
      <c r="AR151" s="7" t="s">
        <v>84</v>
      </c>
      <c r="AS151" s="7" t="s">
        <v>232</v>
      </c>
    </row>
    <row r="152" spans="1:45" hidden="1" x14ac:dyDescent="0.25">
      <c r="A152" t="s">
        <v>84</v>
      </c>
      <c r="B152">
        <v>10</v>
      </c>
      <c r="C152">
        <v>5</v>
      </c>
      <c r="D152" s="48">
        <v>0.33333333333333331</v>
      </c>
      <c r="E152">
        <v>15</v>
      </c>
      <c r="F152">
        <v>5</v>
      </c>
      <c r="G152">
        <v>5</v>
      </c>
      <c r="H152" s="48">
        <v>0.5</v>
      </c>
      <c r="I152">
        <v>10</v>
      </c>
      <c r="J152">
        <v>0</v>
      </c>
      <c r="K152">
        <v>0</v>
      </c>
      <c r="L152" s="48"/>
      <c r="M152">
        <v>0</v>
      </c>
      <c r="N152">
        <v>10</v>
      </c>
      <c r="O152">
        <v>0</v>
      </c>
      <c r="P152" s="48">
        <v>0</v>
      </c>
      <c r="Q152">
        <v>10</v>
      </c>
      <c r="R152">
        <v>10</v>
      </c>
      <c r="S152">
        <v>20</v>
      </c>
      <c r="T152" s="48">
        <v>0.8</v>
      </c>
      <c r="U152">
        <v>25</v>
      </c>
      <c r="V152">
        <v>10</v>
      </c>
      <c r="W152">
        <v>15</v>
      </c>
      <c r="X152" s="48">
        <v>0.5</v>
      </c>
      <c r="Y152">
        <v>30</v>
      </c>
      <c r="Z152">
        <v>5</v>
      </c>
      <c r="AA152">
        <v>0</v>
      </c>
      <c r="AB152" s="48">
        <v>0</v>
      </c>
      <c r="AC152">
        <v>5</v>
      </c>
      <c r="AD152" s="53">
        <v>0</v>
      </c>
      <c r="AE152" s="54">
        <v>0</v>
      </c>
      <c r="AF152" s="51"/>
      <c r="AG152" s="52">
        <v>0</v>
      </c>
      <c r="AI152" s="7" t="s">
        <v>15</v>
      </c>
      <c r="AJ152" s="7" t="s">
        <v>329</v>
      </c>
      <c r="AN152" s="7" t="s">
        <v>15</v>
      </c>
      <c r="AO152" s="7">
        <v>1</v>
      </c>
      <c r="AR152" s="7" t="s">
        <v>85</v>
      </c>
      <c r="AS152" s="7" t="s">
        <v>234</v>
      </c>
    </row>
    <row r="153" spans="1:45" hidden="1" x14ac:dyDescent="0.25">
      <c r="A153" t="s">
        <v>85</v>
      </c>
      <c r="B153">
        <v>40</v>
      </c>
      <c r="C153">
        <v>0</v>
      </c>
      <c r="D153" s="48">
        <v>0</v>
      </c>
      <c r="E153">
        <v>40</v>
      </c>
      <c r="F153">
        <v>10</v>
      </c>
      <c r="G153">
        <v>0</v>
      </c>
      <c r="H153" s="48">
        <v>0</v>
      </c>
      <c r="I153">
        <v>10</v>
      </c>
      <c r="J153">
        <v>0</v>
      </c>
      <c r="K153">
        <v>0</v>
      </c>
      <c r="L153" s="48"/>
      <c r="M153">
        <v>0</v>
      </c>
      <c r="N153">
        <v>40</v>
      </c>
      <c r="O153">
        <v>0</v>
      </c>
      <c r="P153" s="48">
        <v>0</v>
      </c>
      <c r="Q153">
        <v>40</v>
      </c>
      <c r="R153">
        <v>300</v>
      </c>
      <c r="S153">
        <v>10</v>
      </c>
      <c r="T153" s="48">
        <v>3.2258064516129031E-2</v>
      </c>
      <c r="U153">
        <v>310</v>
      </c>
      <c r="V153">
        <v>20</v>
      </c>
      <c r="W153">
        <v>10</v>
      </c>
      <c r="X153" s="48">
        <v>0.33333333333333331</v>
      </c>
      <c r="Y153">
        <v>30</v>
      </c>
      <c r="Z153">
        <v>0</v>
      </c>
      <c r="AA153">
        <v>0</v>
      </c>
      <c r="AB153" s="48"/>
      <c r="AC153">
        <v>0</v>
      </c>
      <c r="AD153" s="53">
        <v>0</v>
      </c>
      <c r="AE153" s="54">
        <v>0</v>
      </c>
      <c r="AF153" s="51"/>
      <c r="AG153" s="52">
        <v>0</v>
      </c>
      <c r="AI153" s="7" t="s">
        <v>18</v>
      </c>
      <c r="AJ153" s="7" t="s">
        <v>330</v>
      </c>
      <c r="AN153" s="7" t="s">
        <v>18</v>
      </c>
      <c r="AO153" s="7">
        <v>0</v>
      </c>
      <c r="AR153" s="7" t="s">
        <v>86</v>
      </c>
      <c r="AS153" s="7" t="s">
        <v>234</v>
      </c>
    </row>
    <row r="154" spans="1:45" hidden="1" x14ac:dyDescent="0.25">
      <c r="A154" t="s">
        <v>86</v>
      </c>
      <c r="B154">
        <v>30</v>
      </c>
      <c r="C154">
        <v>0</v>
      </c>
      <c r="D154" s="48">
        <v>0</v>
      </c>
      <c r="E154">
        <v>35</v>
      </c>
      <c r="F154">
        <v>10</v>
      </c>
      <c r="G154">
        <v>0</v>
      </c>
      <c r="H154" s="48">
        <v>0</v>
      </c>
      <c r="I154">
        <v>10</v>
      </c>
      <c r="J154">
        <v>0</v>
      </c>
      <c r="K154">
        <v>0</v>
      </c>
      <c r="L154" s="48"/>
      <c r="M154">
        <v>0</v>
      </c>
      <c r="N154">
        <v>75</v>
      </c>
      <c r="O154">
        <v>5</v>
      </c>
      <c r="P154" s="48">
        <v>6.6666666666666666E-2</v>
      </c>
      <c r="Q154">
        <v>75</v>
      </c>
      <c r="R154">
        <v>370</v>
      </c>
      <c r="S154">
        <v>20</v>
      </c>
      <c r="T154" s="48">
        <v>5.128205128205128E-2</v>
      </c>
      <c r="U154">
        <v>390</v>
      </c>
      <c r="V154">
        <v>90</v>
      </c>
      <c r="W154">
        <v>305</v>
      </c>
      <c r="X154" s="48">
        <v>0.77215189873417722</v>
      </c>
      <c r="Y154">
        <v>395</v>
      </c>
      <c r="Z154">
        <v>50</v>
      </c>
      <c r="AA154">
        <v>140</v>
      </c>
      <c r="AB154" s="48">
        <v>0.73684210526315785</v>
      </c>
      <c r="AC154">
        <v>190</v>
      </c>
      <c r="AD154" s="53">
        <v>10</v>
      </c>
      <c r="AE154" s="54">
        <v>0</v>
      </c>
      <c r="AF154" s="51">
        <v>0.10153160425011296</v>
      </c>
      <c r="AG154" s="52">
        <v>10</v>
      </c>
      <c r="AI154" s="7" t="s">
        <v>21</v>
      </c>
      <c r="AJ154" s="7" t="s">
        <v>331</v>
      </c>
      <c r="AN154" s="7" t="s">
        <v>21</v>
      </c>
      <c r="AO154" s="7">
        <v>0</v>
      </c>
      <c r="AR154" s="7" t="s">
        <v>87</v>
      </c>
      <c r="AS154" s="7" t="s">
        <v>243</v>
      </c>
    </row>
    <row r="155" spans="1:45" hidden="1" x14ac:dyDescent="0.25">
      <c r="A155" t="s">
        <v>87</v>
      </c>
      <c r="B155">
        <v>35</v>
      </c>
      <c r="C155">
        <v>0</v>
      </c>
      <c r="D155" s="48">
        <v>0</v>
      </c>
      <c r="E155">
        <v>35</v>
      </c>
      <c r="F155">
        <v>210</v>
      </c>
      <c r="G155">
        <v>55</v>
      </c>
      <c r="H155" s="48">
        <v>0.20754716981132076</v>
      </c>
      <c r="I155">
        <v>265</v>
      </c>
      <c r="J155">
        <v>0</v>
      </c>
      <c r="K155">
        <v>0</v>
      </c>
      <c r="L155" s="48"/>
      <c r="M155">
        <v>0</v>
      </c>
      <c r="N155">
        <v>215</v>
      </c>
      <c r="O155">
        <v>25</v>
      </c>
      <c r="P155" s="48">
        <v>0.10204081632653061</v>
      </c>
      <c r="Q155">
        <v>245</v>
      </c>
      <c r="R155">
        <v>170</v>
      </c>
      <c r="S155">
        <v>25</v>
      </c>
      <c r="T155" s="48">
        <v>0.12820512820512819</v>
      </c>
      <c r="U155">
        <v>195</v>
      </c>
      <c r="V155">
        <v>140</v>
      </c>
      <c r="W155">
        <v>270</v>
      </c>
      <c r="X155" s="48">
        <v>0.65853658536585369</v>
      </c>
      <c r="Y155">
        <v>410</v>
      </c>
      <c r="Z155">
        <v>10</v>
      </c>
      <c r="AA155">
        <v>545</v>
      </c>
      <c r="AB155" s="48">
        <v>0.98198198198198194</v>
      </c>
      <c r="AC155">
        <v>555</v>
      </c>
      <c r="AD155" s="53">
        <v>0</v>
      </c>
      <c r="AE155" s="54">
        <v>0</v>
      </c>
      <c r="AF155" s="51"/>
      <c r="AG155" s="52">
        <v>0</v>
      </c>
      <c r="AI155" s="7" t="s">
        <v>22</v>
      </c>
      <c r="AJ155" s="7" t="s">
        <v>332</v>
      </c>
      <c r="AN155" s="7" t="s">
        <v>22</v>
      </c>
      <c r="AO155" s="7">
        <v>0</v>
      </c>
      <c r="AR155" s="7" t="s">
        <v>88</v>
      </c>
      <c r="AS155" s="7" t="s">
        <v>232</v>
      </c>
    </row>
    <row r="156" spans="1:45" hidden="1" x14ac:dyDescent="0.25">
      <c r="A156" t="s">
        <v>88</v>
      </c>
      <c r="B156">
        <v>20</v>
      </c>
      <c r="C156">
        <v>0</v>
      </c>
      <c r="D156" s="48">
        <v>0</v>
      </c>
      <c r="E156">
        <v>20</v>
      </c>
      <c r="F156">
        <v>115</v>
      </c>
      <c r="G156">
        <v>10</v>
      </c>
      <c r="H156" s="48">
        <v>7.6923076923076927E-2</v>
      </c>
      <c r="I156">
        <v>130</v>
      </c>
      <c r="J156">
        <v>0</v>
      </c>
      <c r="K156">
        <v>0</v>
      </c>
      <c r="L156" s="48"/>
      <c r="M156">
        <v>0</v>
      </c>
      <c r="N156">
        <v>90</v>
      </c>
      <c r="O156">
        <v>40</v>
      </c>
      <c r="P156" s="48">
        <v>0.32</v>
      </c>
      <c r="Q156">
        <v>125</v>
      </c>
      <c r="R156">
        <v>50</v>
      </c>
      <c r="S156">
        <v>165</v>
      </c>
      <c r="T156" s="48">
        <v>0.7857142857142857</v>
      </c>
      <c r="U156">
        <v>210</v>
      </c>
      <c r="V156">
        <v>10</v>
      </c>
      <c r="W156">
        <v>240</v>
      </c>
      <c r="X156" s="48">
        <v>0.96</v>
      </c>
      <c r="Y156">
        <v>250</v>
      </c>
      <c r="Z156">
        <v>5</v>
      </c>
      <c r="AA156">
        <v>100</v>
      </c>
      <c r="AB156" s="48">
        <v>0.95238095238095233</v>
      </c>
      <c r="AC156">
        <v>105</v>
      </c>
      <c r="AD156" s="53">
        <v>0</v>
      </c>
      <c r="AE156" s="54">
        <v>0</v>
      </c>
      <c r="AF156" s="51"/>
      <c r="AG156" s="52">
        <v>0</v>
      </c>
      <c r="AI156" s="7" t="s">
        <v>23</v>
      </c>
      <c r="AJ156" s="7" t="s">
        <v>333</v>
      </c>
      <c r="AN156" s="7" t="s">
        <v>23</v>
      </c>
      <c r="AO156" s="7">
        <v>0</v>
      </c>
      <c r="AR156" s="7" t="s">
        <v>89</v>
      </c>
      <c r="AS156" s="7" t="s">
        <v>232</v>
      </c>
    </row>
    <row r="157" spans="1:45" hidden="1" x14ac:dyDescent="0.25">
      <c r="A157" t="s">
        <v>89</v>
      </c>
      <c r="B157">
        <v>50</v>
      </c>
      <c r="C157">
        <v>0</v>
      </c>
      <c r="D157" s="48">
        <v>0</v>
      </c>
      <c r="E157">
        <v>50</v>
      </c>
      <c r="F157">
        <v>150</v>
      </c>
      <c r="G157">
        <v>20</v>
      </c>
      <c r="H157" s="48">
        <v>0.11764705882352941</v>
      </c>
      <c r="I157">
        <v>170</v>
      </c>
      <c r="J157">
        <v>0</v>
      </c>
      <c r="K157">
        <v>0</v>
      </c>
      <c r="L157" s="48"/>
      <c r="M157">
        <v>0</v>
      </c>
      <c r="N157">
        <v>65</v>
      </c>
      <c r="O157">
        <v>0</v>
      </c>
      <c r="P157" s="48">
        <v>0</v>
      </c>
      <c r="Q157">
        <v>65</v>
      </c>
      <c r="R157">
        <v>240</v>
      </c>
      <c r="S157">
        <v>5</v>
      </c>
      <c r="T157" s="48">
        <v>2.0408163265306121E-2</v>
      </c>
      <c r="U157">
        <v>245</v>
      </c>
      <c r="V157">
        <v>435</v>
      </c>
      <c r="W157">
        <v>360</v>
      </c>
      <c r="X157" s="48">
        <v>0.45283018867924529</v>
      </c>
      <c r="Y157">
        <v>795</v>
      </c>
      <c r="Z157">
        <v>50</v>
      </c>
      <c r="AA157">
        <v>145</v>
      </c>
      <c r="AB157" s="48">
        <v>0.74358974358974361</v>
      </c>
      <c r="AC157">
        <v>195</v>
      </c>
      <c r="AD157" s="53">
        <v>0</v>
      </c>
      <c r="AE157" s="54">
        <v>0</v>
      </c>
      <c r="AF157" s="51"/>
      <c r="AG157" s="52">
        <v>0</v>
      </c>
      <c r="AI157" s="7" t="s">
        <v>26</v>
      </c>
      <c r="AJ157" s="7" t="s">
        <v>334</v>
      </c>
      <c r="AN157" s="7" t="s">
        <v>26</v>
      </c>
      <c r="AO157" s="7">
        <v>0</v>
      </c>
      <c r="AR157" s="7" t="s">
        <v>90</v>
      </c>
      <c r="AS157" s="7" t="s">
        <v>234</v>
      </c>
    </row>
    <row r="158" spans="1:45" hidden="1" x14ac:dyDescent="0.25">
      <c r="A158" t="s">
        <v>90</v>
      </c>
      <c r="B158">
        <v>40</v>
      </c>
      <c r="C158">
        <v>10</v>
      </c>
      <c r="D158" s="48">
        <v>0.22222222222222221</v>
      </c>
      <c r="E158">
        <v>45</v>
      </c>
      <c r="F158">
        <v>90</v>
      </c>
      <c r="G158">
        <v>5</v>
      </c>
      <c r="H158" s="48">
        <v>5.2631578947368418E-2</v>
      </c>
      <c r="I158">
        <v>95</v>
      </c>
      <c r="J158">
        <v>0</v>
      </c>
      <c r="K158">
        <v>0</v>
      </c>
      <c r="L158" s="48"/>
      <c r="M158">
        <v>0</v>
      </c>
      <c r="N158">
        <v>245</v>
      </c>
      <c r="O158">
        <v>20</v>
      </c>
      <c r="P158" s="48">
        <v>7.5471698113207544E-2</v>
      </c>
      <c r="Q158">
        <v>265</v>
      </c>
      <c r="R158">
        <v>835</v>
      </c>
      <c r="S158">
        <v>45</v>
      </c>
      <c r="T158" s="48">
        <v>5.113636363636364E-2</v>
      </c>
      <c r="U158">
        <v>880</v>
      </c>
      <c r="V158">
        <v>205</v>
      </c>
      <c r="W158">
        <v>590</v>
      </c>
      <c r="X158" s="48">
        <v>0.74213836477987416</v>
      </c>
      <c r="Y158">
        <v>795</v>
      </c>
      <c r="Z158">
        <v>90</v>
      </c>
      <c r="AA158">
        <v>195</v>
      </c>
      <c r="AB158" s="48">
        <v>0.68421052631578949</v>
      </c>
      <c r="AC158">
        <v>285</v>
      </c>
      <c r="AD158" s="53">
        <v>5</v>
      </c>
      <c r="AE158" s="54">
        <v>170</v>
      </c>
      <c r="AF158" s="51">
        <v>0.98306740092802958</v>
      </c>
      <c r="AG158" s="52">
        <v>170</v>
      </c>
      <c r="AI158" s="7" t="s">
        <v>27</v>
      </c>
      <c r="AJ158" s="7" t="s">
        <v>335</v>
      </c>
      <c r="AN158" s="7" t="s">
        <v>27</v>
      </c>
      <c r="AO158" s="7">
        <v>83</v>
      </c>
      <c r="AR158" s="7" t="s">
        <v>91</v>
      </c>
      <c r="AS158" s="7" t="s">
        <v>243</v>
      </c>
    </row>
    <row r="159" spans="1:45" hidden="1" x14ac:dyDescent="0.25">
      <c r="A159" t="s">
        <v>91</v>
      </c>
      <c r="B159">
        <v>15</v>
      </c>
      <c r="C159">
        <v>5</v>
      </c>
      <c r="D159" s="48">
        <v>0.25</v>
      </c>
      <c r="E159">
        <v>20</v>
      </c>
      <c r="F159">
        <v>765</v>
      </c>
      <c r="G159">
        <v>80</v>
      </c>
      <c r="H159" s="48">
        <v>9.4674556213017749E-2</v>
      </c>
      <c r="I159">
        <v>845</v>
      </c>
      <c r="J159">
        <v>0</v>
      </c>
      <c r="K159">
        <v>0</v>
      </c>
      <c r="L159" s="48"/>
      <c r="M159">
        <v>0</v>
      </c>
      <c r="N159">
        <v>835</v>
      </c>
      <c r="O159">
        <v>160</v>
      </c>
      <c r="P159" s="48">
        <v>0.16080402010050251</v>
      </c>
      <c r="Q159">
        <v>995</v>
      </c>
      <c r="R159">
        <v>775</v>
      </c>
      <c r="S159">
        <v>520</v>
      </c>
      <c r="T159" s="48">
        <v>0.40154440154440152</v>
      </c>
      <c r="U159">
        <v>1295</v>
      </c>
      <c r="V159">
        <v>200</v>
      </c>
      <c r="W159">
        <v>1600</v>
      </c>
      <c r="X159" s="48">
        <v>0.88888888888888884</v>
      </c>
      <c r="Y159">
        <v>1800</v>
      </c>
      <c r="Z159">
        <v>45</v>
      </c>
      <c r="AA159">
        <v>185</v>
      </c>
      <c r="AB159" s="48">
        <v>0.82222222222222219</v>
      </c>
      <c r="AC159">
        <v>225</v>
      </c>
      <c r="AD159" s="53">
        <v>0</v>
      </c>
      <c r="AE159" s="54">
        <v>5</v>
      </c>
      <c r="AF159" s="51">
        <v>1</v>
      </c>
      <c r="AG159" s="52">
        <v>5</v>
      </c>
      <c r="AI159" s="7" t="s">
        <v>32</v>
      </c>
      <c r="AJ159" s="7" t="s">
        <v>336</v>
      </c>
      <c r="AN159" s="7" t="s">
        <v>32</v>
      </c>
      <c r="AO159" s="7">
        <v>0</v>
      </c>
      <c r="AR159" s="7" t="s">
        <v>92</v>
      </c>
      <c r="AS159" s="7" t="s">
        <v>234</v>
      </c>
    </row>
    <row r="160" spans="1:45" hidden="1" x14ac:dyDescent="0.25">
      <c r="A160" t="s">
        <v>92</v>
      </c>
      <c r="B160">
        <v>30</v>
      </c>
      <c r="C160">
        <v>0</v>
      </c>
      <c r="D160" s="48">
        <v>0</v>
      </c>
      <c r="E160">
        <v>30</v>
      </c>
      <c r="F160">
        <v>95</v>
      </c>
      <c r="G160">
        <v>10</v>
      </c>
      <c r="H160" s="48">
        <v>9.5238095238095233E-2</v>
      </c>
      <c r="I160">
        <v>105</v>
      </c>
      <c r="J160">
        <v>0</v>
      </c>
      <c r="K160">
        <v>0</v>
      </c>
      <c r="L160" s="48"/>
      <c r="M160">
        <v>0</v>
      </c>
      <c r="N160">
        <v>145</v>
      </c>
      <c r="O160">
        <v>0</v>
      </c>
      <c r="P160" s="48">
        <v>0</v>
      </c>
      <c r="Q160">
        <v>145</v>
      </c>
      <c r="R160">
        <v>405</v>
      </c>
      <c r="S160">
        <v>10</v>
      </c>
      <c r="T160" s="48">
        <v>2.4096385542168676E-2</v>
      </c>
      <c r="U160">
        <v>415</v>
      </c>
      <c r="V160">
        <v>175</v>
      </c>
      <c r="W160">
        <v>40</v>
      </c>
      <c r="X160" s="48">
        <v>0.18604651162790697</v>
      </c>
      <c r="Y160">
        <v>215</v>
      </c>
      <c r="Z160">
        <v>20</v>
      </c>
      <c r="AA160">
        <v>45</v>
      </c>
      <c r="AB160" s="48">
        <v>0.75</v>
      </c>
      <c r="AC160">
        <v>60</v>
      </c>
      <c r="AD160" s="53">
        <v>0</v>
      </c>
      <c r="AE160" s="54">
        <v>10</v>
      </c>
      <c r="AF160" s="51">
        <v>0.9</v>
      </c>
      <c r="AG160" s="52">
        <v>10</v>
      </c>
      <c r="AI160" s="7" t="s">
        <v>34</v>
      </c>
      <c r="AJ160" s="7" t="s">
        <v>337</v>
      </c>
      <c r="AN160" s="7" t="s">
        <v>34</v>
      </c>
      <c r="AO160" s="7">
        <v>0</v>
      </c>
      <c r="AR160" s="7" t="s">
        <v>93</v>
      </c>
      <c r="AS160" s="7" t="s">
        <v>243</v>
      </c>
    </row>
    <row r="161" spans="1:45" hidden="1" x14ac:dyDescent="0.25">
      <c r="A161" t="s">
        <v>179</v>
      </c>
      <c r="B161">
        <v>5</v>
      </c>
      <c r="C161">
        <v>0</v>
      </c>
      <c r="D161" s="48">
        <v>0</v>
      </c>
      <c r="E161">
        <v>5</v>
      </c>
      <c r="F161">
        <v>415</v>
      </c>
      <c r="G161">
        <v>25</v>
      </c>
      <c r="H161" s="48">
        <v>5.6818181818181816E-2</v>
      </c>
      <c r="I161">
        <v>440</v>
      </c>
      <c r="J161">
        <v>5</v>
      </c>
      <c r="K161">
        <v>0</v>
      </c>
      <c r="L161" s="48">
        <v>0</v>
      </c>
      <c r="M161">
        <v>10</v>
      </c>
      <c r="N161">
        <v>410</v>
      </c>
      <c r="O161">
        <v>45</v>
      </c>
      <c r="P161" s="48">
        <v>9.8901098901098897E-2</v>
      </c>
      <c r="Q161">
        <v>455</v>
      </c>
      <c r="R161">
        <v>435</v>
      </c>
      <c r="S161">
        <v>130</v>
      </c>
      <c r="T161" s="48">
        <v>0.23008849557522124</v>
      </c>
      <c r="U161">
        <v>565</v>
      </c>
      <c r="V161">
        <v>315</v>
      </c>
      <c r="W161">
        <v>810</v>
      </c>
      <c r="X161" s="48">
        <v>0.72</v>
      </c>
      <c r="Y161">
        <v>1125</v>
      </c>
      <c r="Z161">
        <v>45</v>
      </c>
      <c r="AA161">
        <v>240</v>
      </c>
      <c r="AB161" s="48">
        <v>0.82758620689655171</v>
      </c>
      <c r="AC161">
        <v>290</v>
      </c>
      <c r="AD161" s="53">
        <v>10</v>
      </c>
      <c r="AE161" s="54">
        <v>0</v>
      </c>
      <c r="AF161" s="51">
        <v>0.18181818181818182</v>
      </c>
      <c r="AG161" s="52">
        <v>10</v>
      </c>
      <c r="AI161" s="7" t="s">
        <v>43</v>
      </c>
      <c r="AJ161" s="7" t="s">
        <v>338</v>
      </c>
      <c r="AN161" s="7" t="s">
        <v>43</v>
      </c>
      <c r="AO161" s="7">
        <v>0</v>
      </c>
      <c r="AR161" s="7" t="s">
        <v>94</v>
      </c>
      <c r="AS161" s="7" t="s">
        <v>234</v>
      </c>
    </row>
    <row r="162" spans="1:45" hidden="1" x14ac:dyDescent="0.25">
      <c r="A162" t="s">
        <v>94</v>
      </c>
      <c r="B162">
        <v>5</v>
      </c>
      <c r="C162">
        <v>0</v>
      </c>
      <c r="D162" s="48">
        <v>0</v>
      </c>
      <c r="E162">
        <v>5</v>
      </c>
      <c r="F162">
        <v>0</v>
      </c>
      <c r="G162">
        <v>0</v>
      </c>
      <c r="H162" s="48"/>
      <c r="I162">
        <v>0</v>
      </c>
      <c r="J162">
        <v>0</v>
      </c>
      <c r="K162">
        <v>0</v>
      </c>
      <c r="L162" s="48"/>
      <c r="M162">
        <v>0</v>
      </c>
      <c r="N162">
        <v>20</v>
      </c>
      <c r="O162">
        <v>0</v>
      </c>
      <c r="P162" s="48">
        <v>0</v>
      </c>
      <c r="Q162">
        <v>20</v>
      </c>
      <c r="R162">
        <v>80</v>
      </c>
      <c r="S162">
        <v>5</v>
      </c>
      <c r="T162" s="48">
        <v>5.8823529411764705E-2</v>
      </c>
      <c r="U162">
        <v>85</v>
      </c>
      <c r="V162">
        <v>35</v>
      </c>
      <c r="W162">
        <v>5</v>
      </c>
      <c r="X162" s="48">
        <v>0.125</v>
      </c>
      <c r="Y162">
        <v>40</v>
      </c>
      <c r="Z162">
        <v>5</v>
      </c>
      <c r="AA162">
        <v>0</v>
      </c>
      <c r="AB162" s="48">
        <v>0</v>
      </c>
      <c r="AC162">
        <v>5</v>
      </c>
      <c r="AD162" s="53">
        <v>0</v>
      </c>
      <c r="AE162" s="54">
        <v>0</v>
      </c>
      <c r="AF162" s="51">
        <v>1</v>
      </c>
      <c r="AG162" s="52">
        <v>0</v>
      </c>
      <c r="AI162" s="7" t="s">
        <v>45</v>
      </c>
      <c r="AJ162" s="7" t="s">
        <v>339</v>
      </c>
      <c r="AN162" s="7" t="s">
        <v>45</v>
      </c>
      <c r="AO162" s="7">
        <v>562</v>
      </c>
      <c r="AR162" s="7" t="s">
        <v>95</v>
      </c>
      <c r="AS162" s="7" t="s">
        <v>234</v>
      </c>
    </row>
    <row r="163" spans="1:45" hidden="1" x14ac:dyDescent="0.25">
      <c r="A163" t="s">
        <v>95</v>
      </c>
      <c r="B163">
        <v>5</v>
      </c>
      <c r="C163">
        <v>0</v>
      </c>
      <c r="D163" s="48">
        <v>0</v>
      </c>
      <c r="E163">
        <v>5</v>
      </c>
      <c r="F163">
        <v>10</v>
      </c>
      <c r="G163">
        <v>0</v>
      </c>
      <c r="H163" s="48">
        <v>0</v>
      </c>
      <c r="I163">
        <v>15</v>
      </c>
      <c r="J163">
        <v>0</v>
      </c>
      <c r="K163">
        <v>0</v>
      </c>
      <c r="L163" s="48"/>
      <c r="M163">
        <v>0</v>
      </c>
      <c r="N163">
        <v>45</v>
      </c>
      <c r="O163">
        <v>10</v>
      </c>
      <c r="P163" s="48">
        <v>0.18181818181818182</v>
      </c>
      <c r="Q163">
        <v>55</v>
      </c>
      <c r="R163">
        <v>355</v>
      </c>
      <c r="S163">
        <v>10</v>
      </c>
      <c r="T163" s="48">
        <v>2.7027027027027029E-2</v>
      </c>
      <c r="U163">
        <v>370</v>
      </c>
      <c r="V163">
        <v>90</v>
      </c>
      <c r="W163">
        <v>30</v>
      </c>
      <c r="X163" s="48">
        <v>0.25</v>
      </c>
      <c r="Y163">
        <v>120</v>
      </c>
      <c r="Z163">
        <v>25</v>
      </c>
      <c r="AA163">
        <v>160</v>
      </c>
      <c r="AB163" s="48">
        <v>0.86486486486486491</v>
      </c>
      <c r="AC163">
        <v>185</v>
      </c>
      <c r="AD163" s="53">
        <v>0</v>
      </c>
      <c r="AE163" s="54">
        <v>0</v>
      </c>
      <c r="AF163" s="51"/>
      <c r="AG163" s="52">
        <v>0</v>
      </c>
      <c r="AI163" s="7" t="s">
        <v>46</v>
      </c>
      <c r="AJ163" s="7" t="s">
        <v>340</v>
      </c>
      <c r="AN163" s="7" t="s">
        <v>46</v>
      </c>
      <c r="AO163" s="7">
        <v>0</v>
      </c>
      <c r="AR163" s="7" t="s">
        <v>96</v>
      </c>
      <c r="AS163" s="7" t="s">
        <v>234</v>
      </c>
    </row>
    <row r="164" spans="1:45" hidden="1" x14ac:dyDescent="0.25">
      <c r="A164" t="s">
        <v>96</v>
      </c>
      <c r="B164">
        <v>35</v>
      </c>
      <c r="C164">
        <v>0</v>
      </c>
      <c r="D164" s="48">
        <v>0</v>
      </c>
      <c r="E164">
        <v>35</v>
      </c>
      <c r="F164">
        <v>105</v>
      </c>
      <c r="G164">
        <v>10</v>
      </c>
      <c r="H164" s="48">
        <v>8.6956521739130432E-2</v>
      </c>
      <c r="I164">
        <v>115</v>
      </c>
      <c r="J164">
        <v>0</v>
      </c>
      <c r="K164">
        <v>0</v>
      </c>
      <c r="L164" s="48"/>
      <c r="M164">
        <v>0</v>
      </c>
      <c r="N164">
        <v>195</v>
      </c>
      <c r="O164">
        <v>0</v>
      </c>
      <c r="P164" s="48">
        <v>0</v>
      </c>
      <c r="Q164">
        <v>195</v>
      </c>
      <c r="R164">
        <v>730</v>
      </c>
      <c r="S164">
        <v>20</v>
      </c>
      <c r="T164" s="48">
        <v>2.6666666666666668E-2</v>
      </c>
      <c r="U164">
        <v>750</v>
      </c>
      <c r="V164">
        <v>95</v>
      </c>
      <c r="W164">
        <v>45</v>
      </c>
      <c r="X164" s="48">
        <v>0.32142857142857145</v>
      </c>
      <c r="Y164">
        <v>140</v>
      </c>
      <c r="Z164">
        <v>50</v>
      </c>
      <c r="AA164">
        <v>60</v>
      </c>
      <c r="AB164" s="48">
        <v>0.54545454545454541</v>
      </c>
      <c r="AC164">
        <v>110</v>
      </c>
      <c r="AD164" s="53">
        <v>0</v>
      </c>
      <c r="AE164" s="54">
        <v>25</v>
      </c>
      <c r="AF164" s="51">
        <v>1</v>
      </c>
      <c r="AG164" s="52">
        <v>25</v>
      </c>
      <c r="AI164" s="7" t="s">
        <v>49</v>
      </c>
      <c r="AJ164" s="7" t="s">
        <v>341</v>
      </c>
      <c r="AN164" s="7" t="s">
        <v>49</v>
      </c>
      <c r="AO164" s="7">
        <v>2712</v>
      </c>
      <c r="AR164" s="7" t="s">
        <v>97</v>
      </c>
      <c r="AS164" s="7" t="s">
        <v>234</v>
      </c>
    </row>
    <row r="165" spans="1:45" hidden="1" x14ac:dyDescent="0.25">
      <c r="A165" t="s">
        <v>97</v>
      </c>
      <c r="B165">
        <v>15</v>
      </c>
      <c r="C165">
        <v>0</v>
      </c>
      <c r="D165" s="48">
        <v>0</v>
      </c>
      <c r="E165">
        <v>20</v>
      </c>
      <c r="F165">
        <v>0</v>
      </c>
      <c r="G165">
        <v>0</v>
      </c>
      <c r="H165" s="48"/>
      <c r="I165">
        <v>0</v>
      </c>
      <c r="J165">
        <v>0</v>
      </c>
      <c r="K165">
        <v>0</v>
      </c>
      <c r="L165" s="48"/>
      <c r="M165">
        <v>0</v>
      </c>
      <c r="N165">
        <v>20</v>
      </c>
      <c r="O165">
        <v>0</v>
      </c>
      <c r="P165" s="48">
        <v>0</v>
      </c>
      <c r="Q165">
        <v>20</v>
      </c>
      <c r="R165">
        <v>25</v>
      </c>
      <c r="S165">
        <v>0</v>
      </c>
      <c r="T165" s="48">
        <v>0</v>
      </c>
      <c r="U165">
        <v>30</v>
      </c>
      <c r="V165">
        <v>95</v>
      </c>
      <c r="W165">
        <v>20</v>
      </c>
      <c r="X165" s="48">
        <v>0.17391304347826086</v>
      </c>
      <c r="Y165">
        <v>115</v>
      </c>
      <c r="Z165">
        <v>15</v>
      </c>
      <c r="AA165">
        <v>0</v>
      </c>
      <c r="AB165" s="48">
        <v>0</v>
      </c>
      <c r="AC165">
        <v>15</v>
      </c>
      <c r="AD165" s="53">
        <v>0</v>
      </c>
      <c r="AE165" s="54">
        <v>0</v>
      </c>
      <c r="AF165" s="51"/>
      <c r="AG165" s="52">
        <v>0</v>
      </c>
      <c r="AI165" s="7" t="s">
        <v>50</v>
      </c>
      <c r="AJ165" s="7" t="s">
        <v>342</v>
      </c>
      <c r="AN165" s="7" t="s">
        <v>50</v>
      </c>
      <c r="AO165" s="7">
        <v>181</v>
      </c>
      <c r="AR165" s="7" t="s">
        <v>98</v>
      </c>
      <c r="AS165" s="7" t="s">
        <v>243</v>
      </c>
    </row>
    <row r="166" spans="1:45" hidden="1" x14ac:dyDescent="0.25">
      <c r="A166" t="s">
        <v>98</v>
      </c>
      <c r="B166">
        <v>25</v>
      </c>
      <c r="C166">
        <v>0</v>
      </c>
      <c r="D166" s="48">
        <v>0</v>
      </c>
      <c r="E166">
        <v>25</v>
      </c>
      <c r="F166">
        <v>510</v>
      </c>
      <c r="G166">
        <v>15</v>
      </c>
      <c r="H166" s="48">
        <v>2.8571428571428571E-2</v>
      </c>
      <c r="I166">
        <v>525</v>
      </c>
      <c r="J166">
        <v>0</v>
      </c>
      <c r="K166">
        <v>0</v>
      </c>
      <c r="L166" s="48"/>
      <c r="M166">
        <v>0</v>
      </c>
      <c r="N166">
        <v>605</v>
      </c>
      <c r="O166">
        <v>5</v>
      </c>
      <c r="P166" s="48">
        <v>8.1967213114754103E-3</v>
      </c>
      <c r="Q166">
        <v>610</v>
      </c>
      <c r="R166">
        <v>880</v>
      </c>
      <c r="S166">
        <v>215</v>
      </c>
      <c r="T166" s="48">
        <v>0.19634703196347031</v>
      </c>
      <c r="U166">
        <v>1095</v>
      </c>
      <c r="V166">
        <v>340</v>
      </c>
      <c r="W166">
        <v>640</v>
      </c>
      <c r="X166" s="48">
        <v>0.65306122448979587</v>
      </c>
      <c r="Y166">
        <v>980</v>
      </c>
      <c r="Z166">
        <v>20</v>
      </c>
      <c r="AA166">
        <v>150</v>
      </c>
      <c r="AB166" s="48">
        <v>0.90909090909090906</v>
      </c>
      <c r="AC166">
        <v>165</v>
      </c>
      <c r="AD166" s="53">
        <v>0</v>
      </c>
      <c r="AE166" s="54">
        <v>0</v>
      </c>
      <c r="AF166" s="51"/>
      <c r="AG166" s="52">
        <v>0</v>
      </c>
      <c r="AI166" s="7" t="s">
        <v>51</v>
      </c>
      <c r="AJ166" s="7" t="s">
        <v>343</v>
      </c>
      <c r="AN166" s="7" t="s">
        <v>51</v>
      </c>
      <c r="AO166" s="7">
        <v>0</v>
      </c>
      <c r="AR166" s="7" t="s">
        <v>99</v>
      </c>
      <c r="AS166" s="7" t="s">
        <v>234</v>
      </c>
    </row>
    <row r="167" spans="1:45" hidden="1" x14ac:dyDescent="0.25">
      <c r="A167" t="s">
        <v>99</v>
      </c>
      <c r="B167">
        <v>45</v>
      </c>
      <c r="C167">
        <v>0</v>
      </c>
      <c r="D167" s="48">
        <v>0</v>
      </c>
      <c r="E167">
        <v>45</v>
      </c>
      <c r="F167">
        <v>80</v>
      </c>
      <c r="G167">
        <v>0</v>
      </c>
      <c r="H167" s="48">
        <v>0</v>
      </c>
      <c r="I167">
        <v>85</v>
      </c>
      <c r="J167">
        <v>0</v>
      </c>
      <c r="K167">
        <v>0</v>
      </c>
      <c r="L167" s="48"/>
      <c r="M167">
        <v>0</v>
      </c>
      <c r="N167">
        <v>215</v>
      </c>
      <c r="O167">
        <v>0</v>
      </c>
      <c r="P167" s="48">
        <v>0</v>
      </c>
      <c r="Q167">
        <v>220</v>
      </c>
      <c r="R167">
        <v>670</v>
      </c>
      <c r="S167">
        <v>15</v>
      </c>
      <c r="T167" s="48">
        <v>2.1897810218978103E-2</v>
      </c>
      <c r="U167">
        <v>685</v>
      </c>
      <c r="V167">
        <v>635</v>
      </c>
      <c r="W167">
        <v>60</v>
      </c>
      <c r="X167" s="48">
        <v>8.6330935251798566E-2</v>
      </c>
      <c r="Y167">
        <v>695</v>
      </c>
      <c r="Z167">
        <v>95</v>
      </c>
      <c r="AA167">
        <v>5</v>
      </c>
      <c r="AB167" s="48">
        <v>0.05</v>
      </c>
      <c r="AC167">
        <v>100</v>
      </c>
      <c r="AD167" s="53">
        <v>5</v>
      </c>
      <c r="AE167" s="54">
        <v>30</v>
      </c>
      <c r="AF167" s="51">
        <v>0.86041391740244821</v>
      </c>
      <c r="AG167" s="52">
        <v>35</v>
      </c>
      <c r="AI167" s="7" t="s">
        <v>55</v>
      </c>
      <c r="AJ167" s="7" t="s">
        <v>344</v>
      </c>
      <c r="AN167" s="7" t="s">
        <v>55</v>
      </c>
      <c r="AO167" s="7">
        <v>477</v>
      </c>
      <c r="AR167" s="7" t="s">
        <v>100</v>
      </c>
      <c r="AS167" s="7" t="s">
        <v>232</v>
      </c>
    </row>
    <row r="168" spans="1:45" hidden="1" x14ac:dyDescent="0.25">
      <c r="A168" t="s">
        <v>100</v>
      </c>
      <c r="B168">
        <v>35</v>
      </c>
      <c r="C168">
        <v>0</v>
      </c>
      <c r="D168" s="48">
        <v>0</v>
      </c>
      <c r="E168">
        <v>35</v>
      </c>
      <c r="F168">
        <v>110</v>
      </c>
      <c r="G168">
        <v>5</v>
      </c>
      <c r="H168" s="48">
        <v>4.3478260869565216E-2</v>
      </c>
      <c r="I168">
        <v>115</v>
      </c>
      <c r="J168">
        <v>0</v>
      </c>
      <c r="K168">
        <v>0</v>
      </c>
      <c r="L168" s="48"/>
      <c r="M168">
        <v>0</v>
      </c>
      <c r="N168">
        <v>385</v>
      </c>
      <c r="O168">
        <v>5</v>
      </c>
      <c r="P168" s="48">
        <v>1.282051282051282E-2</v>
      </c>
      <c r="Q168">
        <v>390</v>
      </c>
      <c r="R168">
        <v>305</v>
      </c>
      <c r="S168">
        <v>45</v>
      </c>
      <c r="T168" s="48">
        <v>0.12857142857142856</v>
      </c>
      <c r="U168">
        <v>350</v>
      </c>
      <c r="V168">
        <v>15</v>
      </c>
      <c r="W168">
        <v>4335</v>
      </c>
      <c r="X168" s="48">
        <v>0.99655172413793103</v>
      </c>
      <c r="Y168">
        <v>4350</v>
      </c>
      <c r="Z168">
        <v>0</v>
      </c>
      <c r="AA168">
        <v>10</v>
      </c>
      <c r="AB168" s="48">
        <v>1</v>
      </c>
      <c r="AC168">
        <v>10</v>
      </c>
      <c r="AD168" s="53">
        <v>0</v>
      </c>
      <c r="AE168" s="54">
        <v>0</v>
      </c>
      <c r="AF168" s="51"/>
      <c r="AG168" s="52">
        <v>0</v>
      </c>
      <c r="AI168" s="7" t="s">
        <v>59</v>
      </c>
      <c r="AJ168" s="7" t="s">
        <v>345</v>
      </c>
      <c r="AN168" s="7" t="s">
        <v>59</v>
      </c>
      <c r="AO168" s="7">
        <v>0</v>
      </c>
      <c r="AR168" s="7" t="s">
        <v>101</v>
      </c>
      <c r="AS168" s="7" t="s">
        <v>234</v>
      </c>
    </row>
    <row r="169" spans="1:45" hidden="1" x14ac:dyDescent="0.25">
      <c r="A169" t="s">
        <v>101</v>
      </c>
      <c r="B169">
        <v>15</v>
      </c>
      <c r="C169">
        <v>5</v>
      </c>
      <c r="D169" s="48">
        <v>0.33333333333333331</v>
      </c>
      <c r="E169">
        <v>15</v>
      </c>
      <c r="F169">
        <v>75</v>
      </c>
      <c r="G169">
        <v>5</v>
      </c>
      <c r="H169" s="48">
        <v>6.25E-2</v>
      </c>
      <c r="I169">
        <v>80</v>
      </c>
      <c r="J169">
        <v>0</v>
      </c>
      <c r="K169">
        <v>0</v>
      </c>
      <c r="L169" s="48"/>
      <c r="M169">
        <v>0</v>
      </c>
      <c r="N169">
        <v>125</v>
      </c>
      <c r="O169">
        <v>5</v>
      </c>
      <c r="P169" s="48">
        <v>3.7037037037037035E-2</v>
      </c>
      <c r="Q169">
        <v>135</v>
      </c>
      <c r="R169">
        <v>395</v>
      </c>
      <c r="S169">
        <v>20</v>
      </c>
      <c r="T169" s="48">
        <v>4.8192771084337352E-2</v>
      </c>
      <c r="U169">
        <v>415</v>
      </c>
      <c r="V169">
        <v>465</v>
      </c>
      <c r="W169">
        <v>75</v>
      </c>
      <c r="X169" s="48">
        <v>0.1388888888888889</v>
      </c>
      <c r="Y169">
        <v>540</v>
      </c>
      <c r="Z169">
        <v>85</v>
      </c>
      <c r="AA169">
        <v>30</v>
      </c>
      <c r="AB169" s="48">
        <v>0.2608695652173913</v>
      </c>
      <c r="AC169">
        <v>115</v>
      </c>
      <c r="AD169" s="53">
        <v>0</v>
      </c>
      <c r="AE169" s="54">
        <v>0</v>
      </c>
      <c r="AF169" s="51">
        <v>0</v>
      </c>
      <c r="AG169" s="52">
        <v>0</v>
      </c>
      <c r="AI169" s="7" t="s">
        <v>65</v>
      </c>
      <c r="AJ169" s="7" t="s">
        <v>346</v>
      </c>
      <c r="AN169" s="7" t="s">
        <v>65</v>
      </c>
      <c r="AO169" s="7">
        <v>183</v>
      </c>
      <c r="AR169" s="7" t="s">
        <v>102</v>
      </c>
      <c r="AS169" s="7" t="s">
        <v>243</v>
      </c>
    </row>
    <row r="170" spans="1:45" hidden="1" x14ac:dyDescent="0.25">
      <c r="A170" t="s">
        <v>102</v>
      </c>
      <c r="B170">
        <v>150</v>
      </c>
      <c r="C170">
        <v>15</v>
      </c>
      <c r="D170" s="48">
        <v>9.0909090909090912E-2</v>
      </c>
      <c r="E170">
        <v>165</v>
      </c>
      <c r="F170">
        <v>935</v>
      </c>
      <c r="G170">
        <v>85</v>
      </c>
      <c r="H170" s="48">
        <v>8.3333333333333329E-2</v>
      </c>
      <c r="I170">
        <v>1020</v>
      </c>
      <c r="J170">
        <v>0</v>
      </c>
      <c r="K170">
        <v>0</v>
      </c>
      <c r="L170" s="48"/>
      <c r="M170">
        <v>0</v>
      </c>
      <c r="N170">
        <v>715</v>
      </c>
      <c r="O170">
        <v>235</v>
      </c>
      <c r="P170" s="48">
        <v>0.24607329842931938</v>
      </c>
      <c r="Q170">
        <v>955</v>
      </c>
      <c r="R170">
        <v>105</v>
      </c>
      <c r="S170">
        <v>320</v>
      </c>
      <c r="T170" s="48">
        <v>0.75294117647058822</v>
      </c>
      <c r="U170">
        <v>425</v>
      </c>
      <c r="V170">
        <v>150</v>
      </c>
      <c r="W170">
        <v>720</v>
      </c>
      <c r="X170" s="48">
        <v>0.82758620689655171</v>
      </c>
      <c r="Y170">
        <v>870</v>
      </c>
      <c r="Z170">
        <v>200</v>
      </c>
      <c r="AA170">
        <v>3115</v>
      </c>
      <c r="AB170" s="48">
        <v>0.9396681749622926</v>
      </c>
      <c r="AC170">
        <v>3315</v>
      </c>
      <c r="AD170" s="53">
        <v>5</v>
      </c>
      <c r="AE170" s="54">
        <v>5</v>
      </c>
      <c r="AF170" s="51">
        <v>0.58333333333333337</v>
      </c>
      <c r="AG170" s="52">
        <v>10</v>
      </c>
      <c r="AI170" s="7" t="s">
        <v>66</v>
      </c>
      <c r="AJ170" s="7" t="s">
        <v>347</v>
      </c>
      <c r="AN170" s="7" t="s">
        <v>66</v>
      </c>
      <c r="AO170" s="7">
        <v>0</v>
      </c>
      <c r="AR170" s="7" t="s">
        <v>104</v>
      </c>
      <c r="AS170" s="7" t="s">
        <v>234</v>
      </c>
    </row>
    <row r="171" spans="1:45" hidden="1" x14ac:dyDescent="0.25">
      <c r="A171" t="s">
        <v>103</v>
      </c>
      <c r="B171">
        <v>5</v>
      </c>
      <c r="C171">
        <v>0</v>
      </c>
      <c r="D171" s="48">
        <v>0</v>
      </c>
      <c r="E171">
        <v>5</v>
      </c>
      <c r="F171">
        <v>0</v>
      </c>
      <c r="G171">
        <v>0</v>
      </c>
      <c r="H171" s="48"/>
      <c r="I171">
        <v>0</v>
      </c>
      <c r="J171">
        <v>0</v>
      </c>
      <c r="K171">
        <v>0</v>
      </c>
      <c r="L171" s="48"/>
      <c r="M171">
        <v>0</v>
      </c>
      <c r="N171">
        <v>0</v>
      </c>
      <c r="O171">
        <v>0</v>
      </c>
      <c r="P171" s="48"/>
      <c r="Q171">
        <v>0</v>
      </c>
      <c r="R171">
        <v>30</v>
      </c>
      <c r="S171">
        <v>0</v>
      </c>
      <c r="T171" s="48">
        <v>0</v>
      </c>
      <c r="U171">
        <v>30</v>
      </c>
      <c r="V171">
        <v>75</v>
      </c>
      <c r="W171">
        <v>0</v>
      </c>
      <c r="X171" s="48">
        <v>0</v>
      </c>
      <c r="Y171">
        <v>80</v>
      </c>
      <c r="Z171">
        <v>15</v>
      </c>
      <c r="AA171">
        <v>0</v>
      </c>
      <c r="AB171" s="48">
        <v>0</v>
      </c>
      <c r="AC171">
        <v>15</v>
      </c>
      <c r="AD171" s="53">
        <v>0</v>
      </c>
      <c r="AE171" s="54">
        <v>0</v>
      </c>
      <c r="AF171" s="51">
        <v>0</v>
      </c>
      <c r="AG171" s="52">
        <v>0</v>
      </c>
      <c r="AI171" s="7" t="s">
        <v>310</v>
      </c>
      <c r="AJ171" s="7" t="s">
        <v>348</v>
      </c>
      <c r="AN171" s="7" t="s">
        <v>310</v>
      </c>
      <c r="AO171" s="7">
        <v>0</v>
      </c>
      <c r="AR171" s="7" t="s">
        <v>105</v>
      </c>
      <c r="AS171" s="7" t="s">
        <v>234</v>
      </c>
    </row>
    <row r="172" spans="1:45" hidden="1" x14ac:dyDescent="0.25">
      <c r="A172" t="s">
        <v>104</v>
      </c>
      <c r="B172">
        <v>30</v>
      </c>
      <c r="C172">
        <v>25</v>
      </c>
      <c r="D172" s="48">
        <v>0.45454545454545453</v>
      </c>
      <c r="E172">
        <v>55</v>
      </c>
      <c r="F172">
        <v>105</v>
      </c>
      <c r="G172">
        <v>20</v>
      </c>
      <c r="H172" s="48">
        <v>0.16666666666666666</v>
      </c>
      <c r="I172">
        <v>120</v>
      </c>
      <c r="J172">
        <v>0</v>
      </c>
      <c r="K172">
        <v>0</v>
      </c>
      <c r="L172" s="48"/>
      <c r="M172">
        <v>0</v>
      </c>
      <c r="N172">
        <v>210</v>
      </c>
      <c r="O172">
        <v>45</v>
      </c>
      <c r="P172" s="48">
        <v>0.17647058823529413</v>
      </c>
      <c r="Q172">
        <v>255</v>
      </c>
      <c r="R172">
        <v>365</v>
      </c>
      <c r="S172">
        <v>85</v>
      </c>
      <c r="T172" s="48">
        <v>0.18888888888888888</v>
      </c>
      <c r="U172">
        <v>450</v>
      </c>
      <c r="V172">
        <v>205</v>
      </c>
      <c r="W172">
        <v>200</v>
      </c>
      <c r="X172" s="48">
        <v>0.49382716049382713</v>
      </c>
      <c r="Y172">
        <v>405</v>
      </c>
      <c r="Z172">
        <v>10</v>
      </c>
      <c r="AA172">
        <v>40</v>
      </c>
      <c r="AB172" s="48">
        <v>0.8</v>
      </c>
      <c r="AC172">
        <v>50</v>
      </c>
      <c r="AD172" s="53">
        <v>0</v>
      </c>
      <c r="AE172" s="54">
        <v>0</v>
      </c>
      <c r="AF172" s="51"/>
      <c r="AG172" s="52">
        <v>0</v>
      </c>
      <c r="AI172" s="7" t="s">
        <v>68</v>
      </c>
      <c r="AJ172" s="7" t="s">
        <v>349</v>
      </c>
      <c r="AN172" s="7" t="s">
        <v>68</v>
      </c>
      <c r="AO172" s="7">
        <v>960</v>
      </c>
      <c r="AR172" s="7" t="s">
        <v>106</v>
      </c>
      <c r="AS172" s="7" t="s">
        <v>234</v>
      </c>
    </row>
    <row r="173" spans="1:45" hidden="1" x14ac:dyDescent="0.25">
      <c r="A173" t="s">
        <v>105</v>
      </c>
      <c r="B173">
        <v>30</v>
      </c>
      <c r="C173">
        <v>30</v>
      </c>
      <c r="D173" s="48">
        <v>0.54545454545454541</v>
      </c>
      <c r="E173">
        <v>55</v>
      </c>
      <c r="F173">
        <v>55</v>
      </c>
      <c r="G173">
        <v>10</v>
      </c>
      <c r="H173" s="48">
        <v>0.14285714285714285</v>
      </c>
      <c r="I173">
        <v>70</v>
      </c>
      <c r="J173">
        <v>0</v>
      </c>
      <c r="K173">
        <v>0</v>
      </c>
      <c r="L173" s="48"/>
      <c r="M173">
        <v>0</v>
      </c>
      <c r="N173">
        <v>175</v>
      </c>
      <c r="O173">
        <v>60</v>
      </c>
      <c r="P173" s="48">
        <v>0.25531914893617019</v>
      </c>
      <c r="Q173">
        <v>235</v>
      </c>
      <c r="R173">
        <v>615</v>
      </c>
      <c r="S173">
        <v>30</v>
      </c>
      <c r="T173" s="48">
        <v>4.6511627906976744E-2</v>
      </c>
      <c r="U173">
        <v>645</v>
      </c>
      <c r="V173">
        <v>230</v>
      </c>
      <c r="W173">
        <v>240</v>
      </c>
      <c r="X173" s="48">
        <v>0.51063829787234039</v>
      </c>
      <c r="Y173">
        <v>470</v>
      </c>
      <c r="Z173">
        <v>30</v>
      </c>
      <c r="AA173">
        <v>50</v>
      </c>
      <c r="AB173" s="48">
        <v>0.625</v>
      </c>
      <c r="AC173">
        <v>80</v>
      </c>
      <c r="AD173" s="53">
        <v>20</v>
      </c>
      <c r="AE173" s="54">
        <v>75</v>
      </c>
      <c r="AF173" s="51">
        <v>0.81223966306823225</v>
      </c>
      <c r="AG173" s="52">
        <v>95</v>
      </c>
      <c r="AI173" s="7" t="s">
        <v>71</v>
      </c>
      <c r="AJ173" s="7" t="s">
        <v>350</v>
      </c>
      <c r="AN173" s="7" t="s">
        <v>71</v>
      </c>
      <c r="AO173" s="7">
        <v>747</v>
      </c>
      <c r="AR173" s="7" t="s">
        <v>107</v>
      </c>
      <c r="AS173" s="7" t="s">
        <v>243</v>
      </c>
    </row>
    <row r="174" spans="1:45" hidden="1" x14ac:dyDescent="0.25">
      <c r="A174" t="s">
        <v>106</v>
      </c>
      <c r="B174">
        <v>10</v>
      </c>
      <c r="C174">
        <v>0</v>
      </c>
      <c r="D174" s="48">
        <v>0</v>
      </c>
      <c r="E174">
        <v>10</v>
      </c>
      <c r="F174">
        <v>5</v>
      </c>
      <c r="G174">
        <v>0</v>
      </c>
      <c r="H174" s="48">
        <v>0</v>
      </c>
      <c r="I174">
        <v>10</v>
      </c>
      <c r="J174">
        <v>0</v>
      </c>
      <c r="K174">
        <v>0</v>
      </c>
      <c r="L174" s="48"/>
      <c r="M174">
        <v>0</v>
      </c>
      <c r="N174">
        <v>0</v>
      </c>
      <c r="O174">
        <v>0</v>
      </c>
      <c r="P174" s="48"/>
      <c r="Q174">
        <v>0</v>
      </c>
      <c r="R174">
        <v>70</v>
      </c>
      <c r="S174">
        <v>5</v>
      </c>
      <c r="T174" s="48">
        <v>6.6666666666666666E-2</v>
      </c>
      <c r="U174">
        <v>75</v>
      </c>
      <c r="V174">
        <v>95</v>
      </c>
      <c r="W174">
        <v>45</v>
      </c>
      <c r="X174" s="48">
        <v>0.32142857142857145</v>
      </c>
      <c r="Y174">
        <v>140</v>
      </c>
      <c r="Z174">
        <v>0</v>
      </c>
      <c r="AA174">
        <v>10</v>
      </c>
      <c r="AB174" s="48">
        <v>1</v>
      </c>
      <c r="AC174">
        <v>10</v>
      </c>
      <c r="AD174" s="53">
        <v>0</v>
      </c>
      <c r="AE174" s="54">
        <v>0</v>
      </c>
      <c r="AF174" s="51">
        <v>1</v>
      </c>
      <c r="AG174" s="52">
        <v>0</v>
      </c>
      <c r="AI174" s="7" t="s">
        <v>73</v>
      </c>
      <c r="AJ174" s="7" t="s">
        <v>351</v>
      </c>
      <c r="AN174" s="7" t="s">
        <v>73</v>
      </c>
      <c r="AO174" s="7">
        <v>0</v>
      </c>
      <c r="AR174" s="7" t="s">
        <v>108</v>
      </c>
      <c r="AS174" s="7" t="s">
        <v>234</v>
      </c>
    </row>
    <row r="175" spans="1:45" hidden="1" x14ac:dyDescent="0.25">
      <c r="A175" t="s">
        <v>107</v>
      </c>
      <c r="B175">
        <v>15</v>
      </c>
      <c r="C175">
        <v>0</v>
      </c>
      <c r="D175" s="48">
        <v>0</v>
      </c>
      <c r="E175">
        <v>20</v>
      </c>
      <c r="F175">
        <v>275</v>
      </c>
      <c r="G175">
        <v>20</v>
      </c>
      <c r="H175" s="48">
        <v>6.7796610169491525E-2</v>
      </c>
      <c r="I175">
        <v>295</v>
      </c>
      <c r="J175">
        <v>0</v>
      </c>
      <c r="K175">
        <v>0</v>
      </c>
      <c r="L175" s="48"/>
      <c r="M175">
        <v>0</v>
      </c>
      <c r="N175">
        <v>395</v>
      </c>
      <c r="O175">
        <v>20</v>
      </c>
      <c r="P175" s="48">
        <v>4.8192771084337352E-2</v>
      </c>
      <c r="Q175">
        <v>415</v>
      </c>
      <c r="R175">
        <v>235</v>
      </c>
      <c r="S175">
        <v>40</v>
      </c>
      <c r="T175" s="48">
        <v>0.14285714285714285</v>
      </c>
      <c r="U175">
        <v>280</v>
      </c>
      <c r="V175">
        <v>180</v>
      </c>
      <c r="W175">
        <v>105</v>
      </c>
      <c r="X175" s="48">
        <v>0.36842105263157893</v>
      </c>
      <c r="Y175">
        <v>285</v>
      </c>
      <c r="Z175">
        <v>340</v>
      </c>
      <c r="AA175">
        <v>435</v>
      </c>
      <c r="AB175" s="48">
        <v>0.56129032258064515</v>
      </c>
      <c r="AC175">
        <v>775</v>
      </c>
      <c r="AD175" s="53">
        <v>75</v>
      </c>
      <c r="AE175" s="54">
        <v>235</v>
      </c>
      <c r="AF175" s="51">
        <v>0.75700361521931969</v>
      </c>
      <c r="AG175" s="52">
        <v>310</v>
      </c>
      <c r="AI175" s="7" t="s">
        <v>75</v>
      </c>
      <c r="AJ175" s="7" t="s">
        <v>352</v>
      </c>
      <c r="AN175" s="7" t="s">
        <v>75</v>
      </c>
      <c r="AO175" s="7">
        <v>0</v>
      </c>
      <c r="AR175" s="7" t="s">
        <v>109</v>
      </c>
      <c r="AS175" s="7" t="s">
        <v>232</v>
      </c>
    </row>
    <row r="176" spans="1:45" hidden="1" x14ac:dyDescent="0.25">
      <c r="A176" t="s">
        <v>108</v>
      </c>
      <c r="B176">
        <v>10</v>
      </c>
      <c r="C176">
        <v>0</v>
      </c>
      <c r="D176" s="48">
        <v>0</v>
      </c>
      <c r="E176">
        <v>10</v>
      </c>
      <c r="F176">
        <v>0</v>
      </c>
      <c r="G176">
        <v>0</v>
      </c>
      <c r="H176" s="48"/>
      <c r="I176">
        <v>0</v>
      </c>
      <c r="J176">
        <v>0</v>
      </c>
      <c r="K176">
        <v>0</v>
      </c>
      <c r="L176" s="48"/>
      <c r="M176">
        <v>0</v>
      </c>
      <c r="N176">
        <v>30</v>
      </c>
      <c r="O176">
        <v>0</v>
      </c>
      <c r="P176" s="48">
        <v>0</v>
      </c>
      <c r="Q176">
        <v>30</v>
      </c>
      <c r="R176">
        <v>45</v>
      </c>
      <c r="S176">
        <v>5</v>
      </c>
      <c r="T176" s="48">
        <v>0.1</v>
      </c>
      <c r="U176">
        <v>50</v>
      </c>
      <c r="V176">
        <v>5</v>
      </c>
      <c r="W176">
        <v>115</v>
      </c>
      <c r="X176" s="48">
        <v>0.95833333333333337</v>
      </c>
      <c r="Y176">
        <v>120</v>
      </c>
      <c r="Z176">
        <v>0</v>
      </c>
      <c r="AA176">
        <v>5</v>
      </c>
      <c r="AB176" s="48">
        <v>1</v>
      </c>
      <c r="AC176">
        <v>5</v>
      </c>
      <c r="AD176" s="53">
        <v>0</v>
      </c>
      <c r="AE176" s="54">
        <v>0</v>
      </c>
      <c r="AF176" s="51"/>
      <c r="AG176" s="52">
        <v>0</v>
      </c>
      <c r="AI176" s="7" t="s">
        <v>76</v>
      </c>
      <c r="AJ176" s="7" t="s">
        <v>353</v>
      </c>
      <c r="AN176" s="7" t="s">
        <v>76</v>
      </c>
      <c r="AO176" s="7">
        <v>0</v>
      </c>
      <c r="AR176" s="7" t="s">
        <v>110</v>
      </c>
      <c r="AS176" s="7" t="s">
        <v>234</v>
      </c>
    </row>
    <row r="177" spans="1:45" hidden="1" x14ac:dyDescent="0.25">
      <c r="A177" t="s">
        <v>109</v>
      </c>
      <c r="B177">
        <v>45</v>
      </c>
      <c r="C177">
        <v>10</v>
      </c>
      <c r="D177" s="48">
        <v>0.18181818181818182</v>
      </c>
      <c r="E177">
        <v>55</v>
      </c>
      <c r="F177">
        <v>215</v>
      </c>
      <c r="G177">
        <v>20</v>
      </c>
      <c r="H177" s="48">
        <v>8.5106382978723402E-2</v>
      </c>
      <c r="I177">
        <v>235</v>
      </c>
      <c r="J177">
        <v>0</v>
      </c>
      <c r="K177">
        <v>0</v>
      </c>
      <c r="L177" s="48"/>
      <c r="M177">
        <v>0</v>
      </c>
      <c r="N177">
        <v>270</v>
      </c>
      <c r="O177">
        <v>5</v>
      </c>
      <c r="P177" s="48">
        <v>1.8181818181818181E-2</v>
      </c>
      <c r="Q177">
        <v>275</v>
      </c>
      <c r="R177">
        <v>25</v>
      </c>
      <c r="S177">
        <v>15</v>
      </c>
      <c r="T177" s="48">
        <v>0.375</v>
      </c>
      <c r="U177">
        <v>40</v>
      </c>
      <c r="V177">
        <v>375</v>
      </c>
      <c r="W177">
        <v>445</v>
      </c>
      <c r="X177" s="48">
        <v>0.54268292682926833</v>
      </c>
      <c r="Y177">
        <v>820</v>
      </c>
      <c r="Z177">
        <v>15</v>
      </c>
      <c r="AA177">
        <v>235</v>
      </c>
      <c r="AB177" s="48">
        <v>0.92156862745098034</v>
      </c>
      <c r="AC177">
        <v>255</v>
      </c>
      <c r="AD177" s="53">
        <v>0</v>
      </c>
      <c r="AE177" s="54">
        <v>5</v>
      </c>
      <c r="AF177" s="51">
        <v>1</v>
      </c>
      <c r="AG177" s="52">
        <v>5</v>
      </c>
      <c r="AI177" s="7" t="s">
        <v>80</v>
      </c>
      <c r="AJ177" s="7" t="s">
        <v>354</v>
      </c>
      <c r="AN177" s="7" t="s">
        <v>80</v>
      </c>
      <c r="AO177" s="7">
        <v>174</v>
      </c>
      <c r="AR177" s="7" t="s">
        <v>111</v>
      </c>
      <c r="AS177" s="7" t="s">
        <v>234</v>
      </c>
    </row>
    <row r="178" spans="1:45" hidden="1" x14ac:dyDescent="0.25">
      <c r="A178" t="s">
        <v>110</v>
      </c>
      <c r="B178">
        <v>10</v>
      </c>
      <c r="C178">
        <v>5</v>
      </c>
      <c r="D178" s="48">
        <v>0.33333333333333331</v>
      </c>
      <c r="E178">
        <v>15</v>
      </c>
      <c r="F178">
        <v>30</v>
      </c>
      <c r="G178">
        <v>0</v>
      </c>
      <c r="H178" s="48">
        <v>0</v>
      </c>
      <c r="I178">
        <v>35</v>
      </c>
      <c r="J178">
        <v>0</v>
      </c>
      <c r="K178">
        <v>0</v>
      </c>
      <c r="L178" s="48"/>
      <c r="M178">
        <v>0</v>
      </c>
      <c r="N178">
        <v>20</v>
      </c>
      <c r="O178">
        <v>5</v>
      </c>
      <c r="P178" s="48">
        <v>0.2</v>
      </c>
      <c r="Q178">
        <v>25</v>
      </c>
      <c r="R178">
        <v>100</v>
      </c>
      <c r="S178">
        <v>15</v>
      </c>
      <c r="T178" s="48">
        <v>0.13043478260869565</v>
      </c>
      <c r="U178">
        <v>115</v>
      </c>
      <c r="V178">
        <v>325</v>
      </c>
      <c r="W178">
        <v>115</v>
      </c>
      <c r="X178" s="48">
        <v>0.26136363636363635</v>
      </c>
      <c r="Y178">
        <v>440</v>
      </c>
      <c r="Z178">
        <v>15</v>
      </c>
      <c r="AA178">
        <v>40</v>
      </c>
      <c r="AB178" s="48">
        <v>0.72727272727272729</v>
      </c>
      <c r="AC178">
        <v>55</v>
      </c>
      <c r="AD178" s="53">
        <v>0</v>
      </c>
      <c r="AE178" s="54">
        <v>0</v>
      </c>
      <c r="AF178" s="51"/>
      <c r="AG178" s="52">
        <v>0</v>
      </c>
      <c r="AI178" s="7" t="s">
        <v>91</v>
      </c>
      <c r="AJ178" s="7" t="s">
        <v>355</v>
      </c>
      <c r="AN178" s="7" t="s">
        <v>91</v>
      </c>
      <c r="AO178" s="7">
        <v>0</v>
      </c>
      <c r="AR178" s="7" t="s">
        <v>295</v>
      </c>
      <c r="AS178" s="7" t="s">
        <v>234</v>
      </c>
    </row>
    <row r="179" spans="1:45" hidden="1" x14ac:dyDescent="0.25">
      <c r="A179" t="s">
        <v>111</v>
      </c>
      <c r="B179">
        <v>20</v>
      </c>
      <c r="C179">
        <v>0</v>
      </c>
      <c r="D179" s="48">
        <v>0</v>
      </c>
      <c r="E179">
        <v>20</v>
      </c>
      <c r="F179">
        <v>60</v>
      </c>
      <c r="G179">
        <v>0</v>
      </c>
      <c r="H179" s="48">
        <v>0</v>
      </c>
      <c r="I179">
        <v>60</v>
      </c>
      <c r="J179">
        <v>0</v>
      </c>
      <c r="K179">
        <v>0</v>
      </c>
      <c r="L179" s="48"/>
      <c r="M179">
        <v>0</v>
      </c>
      <c r="N179">
        <v>105</v>
      </c>
      <c r="O179">
        <v>0</v>
      </c>
      <c r="P179" s="48">
        <v>0</v>
      </c>
      <c r="Q179">
        <v>110</v>
      </c>
      <c r="R179">
        <v>215</v>
      </c>
      <c r="S179">
        <v>0</v>
      </c>
      <c r="T179" s="48">
        <v>0</v>
      </c>
      <c r="U179">
        <v>215</v>
      </c>
      <c r="V179">
        <v>90</v>
      </c>
      <c r="W179">
        <v>20</v>
      </c>
      <c r="X179" s="48">
        <v>0.18181818181818182</v>
      </c>
      <c r="Y179">
        <v>110</v>
      </c>
      <c r="Z179">
        <v>10</v>
      </c>
      <c r="AA179">
        <v>5</v>
      </c>
      <c r="AB179" s="48">
        <v>0.33333333333333331</v>
      </c>
      <c r="AC179">
        <v>15</v>
      </c>
      <c r="AD179" s="53">
        <v>0</v>
      </c>
      <c r="AE179" s="54">
        <v>10</v>
      </c>
      <c r="AF179" s="51">
        <v>0.91111403447175521</v>
      </c>
      <c r="AG179" s="52">
        <v>10</v>
      </c>
      <c r="AI179" s="7" t="s">
        <v>95</v>
      </c>
      <c r="AJ179" s="7" t="s">
        <v>356</v>
      </c>
      <c r="AN179" s="7" t="s">
        <v>95</v>
      </c>
      <c r="AO179" s="7">
        <v>0</v>
      </c>
      <c r="AR179" s="7" t="s">
        <v>112</v>
      </c>
      <c r="AS179" s="7" t="s">
        <v>234</v>
      </c>
    </row>
    <row r="180" spans="1:45" hidden="1" x14ac:dyDescent="0.25">
      <c r="A180" t="s">
        <v>180</v>
      </c>
      <c r="B180">
        <v>5</v>
      </c>
      <c r="C180">
        <v>0</v>
      </c>
      <c r="D180" s="48">
        <v>0</v>
      </c>
      <c r="E180">
        <v>5</v>
      </c>
      <c r="F180">
        <v>0</v>
      </c>
      <c r="G180">
        <v>0</v>
      </c>
      <c r="H180" s="48"/>
      <c r="I180">
        <v>0</v>
      </c>
      <c r="J180">
        <v>0</v>
      </c>
      <c r="K180">
        <v>0</v>
      </c>
      <c r="L180" s="48"/>
      <c r="M180">
        <v>0</v>
      </c>
      <c r="N180">
        <v>15</v>
      </c>
      <c r="O180">
        <v>0</v>
      </c>
      <c r="P180" s="48">
        <v>0</v>
      </c>
      <c r="Q180">
        <v>15</v>
      </c>
      <c r="R180">
        <v>20</v>
      </c>
      <c r="S180">
        <v>0</v>
      </c>
      <c r="T180" s="48">
        <v>0</v>
      </c>
      <c r="U180">
        <v>20</v>
      </c>
      <c r="V180">
        <v>10</v>
      </c>
      <c r="W180">
        <v>25</v>
      </c>
      <c r="X180" s="48">
        <v>0.7142857142857143</v>
      </c>
      <c r="Y180">
        <v>35</v>
      </c>
      <c r="Z180">
        <v>0</v>
      </c>
      <c r="AA180">
        <v>0</v>
      </c>
      <c r="AB180" s="48"/>
      <c r="AC180">
        <v>0</v>
      </c>
      <c r="AD180" s="53">
        <v>0</v>
      </c>
      <c r="AE180" s="54">
        <v>0</v>
      </c>
      <c r="AF180" s="51"/>
      <c r="AG180" s="52">
        <v>0</v>
      </c>
      <c r="AI180" s="7" t="s">
        <v>102</v>
      </c>
      <c r="AJ180" s="7" t="s">
        <v>357</v>
      </c>
      <c r="AN180" s="7" t="s">
        <v>102</v>
      </c>
      <c r="AO180" s="7">
        <v>205</v>
      </c>
      <c r="AR180" s="7" t="s">
        <v>113</v>
      </c>
      <c r="AS180" s="7" t="s">
        <v>234</v>
      </c>
    </row>
    <row r="181" spans="1:45" hidden="1" x14ac:dyDescent="0.25">
      <c r="A181" t="s">
        <v>112</v>
      </c>
      <c r="B181">
        <v>20</v>
      </c>
      <c r="C181">
        <v>0</v>
      </c>
      <c r="D181" s="48">
        <v>0</v>
      </c>
      <c r="E181">
        <v>20</v>
      </c>
      <c r="F181">
        <v>5</v>
      </c>
      <c r="G181">
        <v>0</v>
      </c>
      <c r="H181" s="48">
        <v>0</v>
      </c>
      <c r="I181">
        <v>5</v>
      </c>
      <c r="J181">
        <v>0</v>
      </c>
      <c r="K181">
        <v>0</v>
      </c>
      <c r="L181" s="48"/>
      <c r="M181">
        <v>0</v>
      </c>
      <c r="N181">
        <v>0</v>
      </c>
      <c r="O181">
        <v>0</v>
      </c>
      <c r="P181" s="48"/>
      <c r="Q181">
        <v>0</v>
      </c>
      <c r="R181">
        <v>10</v>
      </c>
      <c r="S181">
        <v>0</v>
      </c>
      <c r="T181" s="48">
        <v>0</v>
      </c>
      <c r="U181">
        <v>10</v>
      </c>
      <c r="V181">
        <v>185</v>
      </c>
      <c r="W181">
        <v>70</v>
      </c>
      <c r="X181" s="48">
        <v>0.27450980392156865</v>
      </c>
      <c r="Y181">
        <v>255</v>
      </c>
      <c r="Z181">
        <v>0</v>
      </c>
      <c r="AA181">
        <v>0</v>
      </c>
      <c r="AB181" s="48"/>
      <c r="AC181">
        <v>0</v>
      </c>
      <c r="AD181" s="53">
        <v>0</v>
      </c>
      <c r="AE181" s="54">
        <v>0</v>
      </c>
      <c r="AF181" s="51"/>
      <c r="AG181" s="52">
        <v>0</v>
      </c>
      <c r="AI181" s="7" t="s">
        <v>105</v>
      </c>
      <c r="AJ181" s="7" t="s">
        <v>358</v>
      </c>
      <c r="AN181" s="7" t="s">
        <v>105</v>
      </c>
      <c r="AO181" s="7">
        <v>507</v>
      </c>
      <c r="AR181" s="7" t="s">
        <v>114</v>
      </c>
      <c r="AS181" s="7" t="s">
        <v>234</v>
      </c>
    </row>
    <row r="182" spans="1:45" hidden="1" x14ac:dyDescent="0.25">
      <c r="A182" t="s">
        <v>113</v>
      </c>
      <c r="B182">
        <v>5</v>
      </c>
      <c r="C182">
        <v>0</v>
      </c>
      <c r="D182" s="48">
        <v>0</v>
      </c>
      <c r="E182">
        <v>5</v>
      </c>
      <c r="F182">
        <v>0</v>
      </c>
      <c r="G182">
        <v>0</v>
      </c>
      <c r="H182" s="48">
        <v>0</v>
      </c>
      <c r="I182">
        <v>5</v>
      </c>
      <c r="J182">
        <v>0</v>
      </c>
      <c r="K182">
        <v>0</v>
      </c>
      <c r="L182" s="48"/>
      <c r="M182">
        <v>0</v>
      </c>
      <c r="N182">
        <v>10</v>
      </c>
      <c r="O182">
        <v>0</v>
      </c>
      <c r="P182" s="48">
        <v>0</v>
      </c>
      <c r="Q182">
        <v>10</v>
      </c>
      <c r="R182">
        <v>30</v>
      </c>
      <c r="S182">
        <v>0</v>
      </c>
      <c r="T182" s="48">
        <v>0</v>
      </c>
      <c r="U182">
        <v>30</v>
      </c>
      <c r="V182">
        <v>10</v>
      </c>
      <c r="W182">
        <v>0</v>
      </c>
      <c r="X182" s="48">
        <v>0</v>
      </c>
      <c r="Y182">
        <v>15</v>
      </c>
      <c r="Z182">
        <v>0</v>
      </c>
      <c r="AA182">
        <v>0</v>
      </c>
      <c r="AB182" s="48"/>
      <c r="AC182">
        <v>0</v>
      </c>
      <c r="AD182" s="53">
        <v>0</v>
      </c>
      <c r="AE182" s="54">
        <v>0</v>
      </c>
      <c r="AF182" s="51">
        <v>0</v>
      </c>
      <c r="AG182" s="52">
        <v>0</v>
      </c>
      <c r="AI182" s="7" t="s">
        <v>109</v>
      </c>
      <c r="AJ182" s="7" t="s">
        <v>359</v>
      </c>
      <c r="AN182" s="7" t="s">
        <v>109</v>
      </c>
      <c r="AO182" s="7">
        <v>95</v>
      </c>
      <c r="AR182" s="7" t="s">
        <v>115</v>
      </c>
      <c r="AS182" s="7" t="s">
        <v>234</v>
      </c>
    </row>
    <row r="183" spans="1:45" hidden="1" x14ac:dyDescent="0.25">
      <c r="A183" t="s">
        <v>114</v>
      </c>
      <c r="B183">
        <v>25</v>
      </c>
      <c r="C183">
        <v>0</v>
      </c>
      <c r="D183" s="48">
        <v>0</v>
      </c>
      <c r="E183">
        <v>25</v>
      </c>
      <c r="F183">
        <v>5</v>
      </c>
      <c r="G183">
        <v>0</v>
      </c>
      <c r="H183" s="48">
        <v>0</v>
      </c>
      <c r="I183">
        <v>5</v>
      </c>
      <c r="J183">
        <v>0</v>
      </c>
      <c r="K183">
        <v>0</v>
      </c>
      <c r="L183" s="48"/>
      <c r="M183">
        <v>0</v>
      </c>
      <c r="N183">
        <v>45</v>
      </c>
      <c r="O183">
        <v>0</v>
      </c>
      <c r="P183" s="48">
        <v>0</v>
      </c>
      <c r="Q183">
        <v>45</v>
      </c>
      <c r="R183">
        <v>60</v>
      </c>
      <c r="S183">
        <v>10</v>
      </c>
      <c r="T183" s="48">
        <v>0.15384615384615385</v>
      </c>
      <c r="U183">
        <v>65</v>
      </c>
      <c r="V183">
        <v>5</v>
      </c>
      <c r="W183">
        <v>0</v>
      </c>
      <c r="X183" s="48">
        <v>0</v>
      </c>
      <c r="Y183">
        <v>5</v>
      </c>
      <c r="Z183">
        <v>0</v>
      </c>
      <c r="AA183">
        <v>15</v>
      </c>
      <c r="AB183" s="48">
        <v>1</v>
      </c>
      <c r="AC183">
        <v>15</v>
      </c>
      <c r="AD183" s="53">
        <v>0</v>
      </c>
      <c r="AE183" s="54">
        <v>0</v>
      </c>
      <c r="AF183" s="51"/>
      <c r="AG183" s="52">
        <v>0</v>
      </c>
      <c r="AI183" s="7" t="s">
        <v>124</v>
      </c>
      <c r="AJ183" s="7" t="s">
        <v>360</v>
      </c>
      <c r="AN183" s="7" t="s">
        <v>124</v>
      </c>
      <c r="AO183" s="7">
        <v>0</v>
      </c>
      <c r="AR183" s="7" t="s">
        <v>116</v>
      </c>
      <c r="AS183" s="7" t="s">
        <v>234</v>
      </c>
    </row>
    <row r="184" spans="1:45" hidden="1" x14ac:dyDescent="0.25">
      <c r="A184" t="s">
        <v>115</v>
      </c>
      <c r="B184">
        <v>15</v>
      </c>
      <c r="C184">
        <v>0</v>
      </c>
      <c r="D184" s="48">
        <v>0</v>
      </c>
      <c r="E184">
        <v>15</v>
      </c>
      <c r="F184">
        <v>0</v>
      </c>
      <c r="G184">
        <v>0</v>
      </c>
      <c r="H184" s="48"/>
      <c r="I184">
        <v>0</v>
      </c>
      <c r="J184">
        <v>0</v>
      </c>
      <c r="K184">
        <v>0</v>
      </c>
      <c r="L184" s="48"/>
      <c r="M184">
        <v>0</v>
      </c>
      <c r="N184">
        <v>10</v>
      </c>
      <c r="O184">
        <v>0</v>
      </c>
      <c r="P184" s="48">
        <v>0</v>
      </c>
      <c r="Q184">
        <v>15</v>
      </c>
      <c r="R184">
        <v>240</v>
      </c>
      <c r="S184">
        <v>15</v>
      </c>
      <c r="T184" s="48">
        <v>5.8823529411764705E-2</v>
      </c>
      <c r="U184">
        <v>255</v>
      </c>
      <c r="V184">
        <v>0</v>
      </c>
      <c r="W184">
        <v>5</v>
      </c>
      <c r="X184" s="48">
        <v>1</v>
      </c>
      <c r="Y184">
        <v>5</v>
      </c>
      <c r="Z184">
        <v>0</v>
      </c>
      <c r="AA184">
        <v>0</v>
      </c>
      <c r="AB184" s="48"/>
      <c r="AC184">
        <v>0</v>
      </c>
      <c r="AD184" s="53">
        <v>0</v>
      </c>
      <c r="AE184" s="54">
        <v>0</v>
      </c>
      <c r="AF184" s="51"/>
      <c r="AG184" s="52">
        <v>0</v>
      </c>
      <c r="AI184" s="7" t="s">
        <v>127</v>
      </c>
      <c r="AJ184" s="7" t="s">
        <v>361</v>
      </c>
      <c r="AN184" s="7" t="s">
        <v>127</v>
      </c>
      <c r="AO184" s="7">
        <v>0</v>
      </c>
      <c r="AR184" s="7" t="s">
        <v>118</v>
      </c>
      <c r="AS184" s="7" t="s">
        <v>232</v>
      </c>
    </row>
    <row r="185" spans="1:45" hidden="1" x14ac:dyDescent="0.25">
      <c r="A185" t="s">
        <v>116</v>
      </c>
      <c r="B185">
        <v>30</v>
      </c>
      <c r="C185">
        <v>0</v>
      </c>
      <c r="D185" s="48">
        <v>0</v>
      </c>
      <c r="E185">
        <v>30</v>
      </c>
      <c r="F185">
        <v>0</v>
      </c>
      <c r="G185">
        <v>0</v>
      </c>
      <c r="H185" s="48"/>
      <c r="I185">
        <v>0</v>
      </c>
      <c r="J185">
        <v>0</v>
      </c>
      <c r="K185">
        <v>0</v>
      </c>
      <c r="L185" s="48"/>
      <c r="M185">
        <v>0</v>
      </c>
      <c r="N185">
        <v>0</v>
      </c>
      <c r="O185">
        <v>0</v>
      </c>
      <c r="P185" s="48"/>
      <c r="Q185">
        <v>0</v>
      </c>
      <c r="R185">
        <v>5</v>
      </c>
      <c r="S185">
        <v>0</v>
      </c>
      <c r="T185" s="48">
        <v>0</v>
      </c>
      <c r="U185">
        <v>5</v>
      </c>
      <c r="V185">
        <v>320</v>
      </c>
      <c r="W185">
        <v>15</v>
      </c>
      <c r="X185" s="48">
        <v>4.4776119402985072E-2</v>
      </c>
      <c r="Y185">
        <v>335</v>
      </c>
      <c r="Z185">
        <v>0</v>
      </c>
      <c r="AA185">
        <v>0</v>
      </c>
      <c r="AB185" s="48"/>
      <c r="AC185">
        <v>0</v>
      </c>
      <c r="AD185" s="53">
        <v>0</v>
      </c>
      <c r="AE185" s="54">
        <v>0</v>
      </c>
      <c r="AF185" s="51">
        <v>0</v>
      </c>
      <c r="AG185" s="52">
        <v>0</v>
      </c>
      <c r="AI185" s="7" t="s">
        <v>129</v>
      </c>
      <c r="AJ185" s="7" t="s">
        <v>362</v>
      </c>
      <c r="AN185" s="7" t="s">
        <v>129</v>
      </c>
      <c r="AO185" s="7">
        <v>190</v>
      </c>
      <c r="AR185" s="7" t="s">
        <v>119</v>
      </c>
      <c r="AS185" s="7" t="s">
        <v>234</v>
      </c>
    </row>
    <row r="186" spans="1:45" hidden="1" x14ac:dyDescent="0.25">
      <c r="A186" t="s">
        <v>117</v>
      </c>
      <c r="B186">
        <v>0</v>
      </c>
      <c r="C186">
        <v>0</v>
      </c>
      <c r="D186" s="48"/>
      <c r="E186">
        <v>0</v>
      </c>
      <c r="F186">
        <v>0</v>
      </c>
      <c r="G186">
        <v>0</v>
      </c>
      <c r="H186" s="48"/>
      <c r="I186">
        <v>0</v>
      </c>
      <c r="J186">
        <v>0</v>
      </c>
      <c r="K186">
        <v>0</v>
      </c>
      <c r="L186" s="48"/>
      <c r="M186">
        <v>0</v>
      </c>
      <c r="N186">
        <v>10</v>
      </c>
      <c r="O186">
        <v>0</v>
      </c>
      <c r="P186" s="48">
        <v>0</v>
      </c>
      <c r="Q186">
        <v>15</v>
      </c>
      <c r="R186">
        <v>20</v>
      </c>
      <c r="S186">
        <v>0</v>
      </c>
      <c r="T186" s="48">
        <v>0</v>
      </c>
      <c r="U186">
        <v>20</v>
      </c>
      <c r="V186">
        <v>25</v>
      </c>
      <c r="W186">
        <v>5</v>
      </c>
      <c r="X186" s="48">
        <v>0.14285714285714285</v>
      </c>
      <c r="Y186">
        <v>35</v>
      </c>
      <c r="Z186">
        <v>0</v>
      </c>
      <c r="AA186">
        <v>0</v>
      </c>
      <c r="AB186" s="48"/>
      <c r="AC186">
        <v>0</v>
      </c>
      <c r="AD186" s="53">
        <v>0</v>
      </c>
      <c r="AE186" s="54">
        <v>0</v>
      </c>
      <c r="AF186" s="51"/>
      <c r="AG186" s="52">
        <v>0</v>
      </c>
      <c r="AI186" s="7" t="s">
        <v>121</v>
      </c>
      <c r="AJ186" s="7" t="s">
        <v>363</v>
      </c>
      <c r="AN186" s="7" t="s">
        <v>121</v>
      </c>
      <c r="AO186" s="7">
        <v>22</v>
      </c>
      <c r="AR186" s="7" t="s">
        <v>120</v>
      </c>
      <c r="AS186" s="7" t="s">
        <v>232</v>
      </c>
    </row>
    <row r="187" spans="1:45" hidden="1" x14ac:dyDescent="0.25">
      <c r="A187" t="s">
        <v>118</v>
      </c>
      <c r="B187">
        <v>20</v>
      </c>
      <c r="C187">
        <v>0</v>
      </c>
      <c r="D187" s="48">
        <v>0</v>
      </c>
      <c r="E187">
        <v>20</v>
      </c>
      <c r="F187">
        <v>190</v>
      </c>
      <c r="G187">
        <v>10</v>
      </c>
      <c r="H187" s="48">
        <v>0.05</v>
      </c>
      <c r="I187">
        <v>200</v>
      </c>
      <c r="J187">
        <v>0</v>
      </c>
      <c r="K187">
        <v>0</v>
      </c>
      <c r="L187" s="48"/>
      <c r="M187">
        <v>0</v>
      </c>
      <c r="N187">
        <v>225</v>
      </c>
      <c r="O187">
        <v>25</v>
      </c>
      <c r="P187" s="48">
        <v>9.8039215686274508E-2</v>
      </c>
      <c r="Q187">
        <v>255</v>
      </c>
      <c r="R187">
        <v>170</v>
      </c>
      <c r="S187">
        <v>105</v>
      </c>
      <c r="T187" s="48">
        <v>0.38181818181818183</v>
      </c>
      <c r="U187">
        <v>275</v>
      </c>
      <c r="V187">
        <v>50</v>
      </c>
      <c r="W187">
        <v>245</v>
      </c>
      <c r="X187" s="48">
        <v>0.83050847457627119</v>
      </c>
      <c r="Y187">
        <v>295</v>
      </c>
      <c r="Z187">
        <v>30</v>
      </c>
      <c r="AA187">
        <v>150</v>
      </c>
      <c r="AB187" s="48">
        <v>0.83333333333333337</v>
      </c>
      <c r="AC187">
        <v>180</v>
      </c>
      <c r="AD187" s="53">
        <v>0</v>
      </c>
      <c r="AE187" s="54">
        <v>0</v>
      </c>
      <c r="AF187" s="51"/>
      <c r="AG187" s="52">
        <v>0</v>
      </c>
      <c r="AI187" s="7" t="s">
        <v>131</v>
      </c>
      <c r="AJ187" s="7" t="s">
        <v>364</v>
      </c>
      <c r="AN187" s="7" t="s">
        <v>131</v>
      </c>
      <c r="AO187" s="7">
        <v>412</v>
      </c>
      <c r="AR187" s="7" t="s">
        <v>121</v>
      </c>
      <c r="AS187" s="7" t="s">
        <v>232</v>
      </c>
    </row>
    <row r="188" spans="1:45" hidden="1" x14ac:dyDescent="0.25">
      <c r="A188" t="s">
        <v>119</v>
      </c>
      <c r="B188">
        <v>25</v>
      </c>
      <c r="C188">
        <v>0</v>
      </c>
      <c r="D188" s="48">
        <v>0</v>
      </c>
      <c r="E188">
        <v>25</v>
      </c>
      <c r="F188">
        <v>10</v>
      </c>
      <c r="G188">
        <v>0</v>
      </c>
      <c r="H188" s="48">
        <v>0</v>
      </c>
      <c r="I188">
        <v>10</v>
      </c>
      <c r="J188">
        <v>0</v>
      </c>
      <c r="K188">
        <v>0</v>
      </c>
      <c r="L188" s="48"/>
      <c r="M188">
        <v>0</v>
      </c>
      <c r="N188">
        <v>65</v>
      </c>
      <c r="O188">
        <v>0</v>
      </c>
      <c r="P188" s="48">
        <v>0</v>
      </c>
      <c r="Q188">
        <v>65</v>
      </c>
      <c r="R188">
        <v>90</v>
      </c>
      <c r="S188">
        <v>0</v>
      </c>
      <c r="T188" s="48">
        <v>0</v>
      </c>
      <c r="U188">
        <v>90</v>
      </c>
      <c r="V188">
        <v>60</v>
      </c>
      <c r="W188">
        <v>0</v>
      </c>
      <c r="X188" s="48">
        <v>0</v>
      </c>
      <c r="Y188">
        <v>65</v>
      </c>
      <c r="Z188">
        <v>80</v>
      </c>
      <c r="AA188">
        <v>5</v>
      </c>
      <c r="AB188" s="48">
        <v>6.25E-2</v>
      </c>
      <c r="AC188">
        <v>80</v>
      </c>
      <c r="AD188" s="53">
        <v>0</v>
      </c>
      <c r="AE188" s="54">
        <v>0</v>
      </c>
      <c r="AF188" s="51"/>
      <c r="AG188" s="52">
        <v>0</v>
      </c>
      <c r="AI188" s="7" t="s">
        <v>134</v>
      </c>
      <c r="AJ188" s="7" t="s">
        <v>365</v>
      </c>
      <c r="AN188" s="7" t="s">
        <v>134</v>
      </c>
      <c r="AO188" s="7">
        <v>227</v>
      </c>
      <c r="AR188" s="7" t="s">
        <v>307</v>
      </c>
      <c r="AS188" s="7" t="s">
        <v>232</v>
      </c>
    </row>
    <row r="189" spans="1:45" hidden="1" x14ac:dyDescent="0.25">
      <c r="A189" t="s">
        <v>120</v>
      </c>
      <c r="B189">
        <v>5</v>
      </c>
      <c r="C189">
        <v>0</v>
      </c>
      <c r="D189" s="48">
        <v>0</v>
      </c>
      <c r="E189">
        <v>10</v>
      </c>
      <c r="F189">
        <v>35</v>
      </c>
      <c r="G189">
        <v>0</v>
      </c>
      <c r="H189" s="48">
        <v>0</v>
      </c>
      <c r="I189">
        <v>35</v>
      </c>
      <c r="J189">
        <v>0</v>
      </c>
      <c r="K189">
        <v>0</v>
      </c>
      <c r="L189" s="48"/>
      <c r="M189">
        <v>0</v>
      </c>
      <c r="N189">
        <v>55</v>
      </c>
      <c r="O189">
        <v>0</v>
      </c>
      <c r="P189" s="48">
        <v>0</v>
      </c>
      <c r="Q189">
        <v>55</v>
      </c>
      <c r="R189">
        <v>65</v>
      </c>
      <c r="S189">
        <v>10</v>
      </c>
      <c r="T189" s="48">
        <v>0.13333333333333333</v>
      </c>
      <c r="U189">
        <v>75</v>
      </c>
      <c r="V189">
        <v>15</v>
      </c>
      <c r="W189">
        <v>40</v>
      </c>
      <c r="X189" s="48">
        <v>0.72727272727272729</v>
      </c>
      <c r="Y189">
        <v>55</v>
      </c>
      <c r="Z189">
        <v>10</v>
      </c>
      <c r="AA189">
        <v>40</v>
      </c>
      <c r="AB189" s="48">
        <v>0.8</v>
      </c>
      <c r="AC189">
        <v>50</v>
      </c>
      <c r="AD189" s="53">
        <v>0</v>
      </c>
      <c r="AE189" s="54">
        <v>15</v>
      </c>
      <c r="AF189" s="51">
        <v>1</v>
      </c>
      <c r="AG189" s="52">
        <v>15</v>
      </c>
      <c r="AI189" s="7" t="s">
        <v>135</v>
      </c>
      <c r="AJ189" s="7" t="s">
        <v>366</v>
      </c>
      <c r="AN189" s="7" t="s">
        <v>135</v>
      </c>
      <c r="AO189" s="7">
        <v>2</v>
      </c>
      <c r="AR189" s="7" t="s">
        <v>122</v>
      </c>
      <c r="AS189" s="7" t="s">
        <v>234</v>
      </c>
    </row>
    <row r="190" spans="1:45" hidden="1" x14ac:dyDescent="0.25">
      <c r="A190" t="s">
        <v>121</v>
      </c>
      <c r="B190">
        <v>0</v>
      </c>
      <c r="C190">
        <v>0</v>
      </c>
      <c r="D190" s="48"/>
      <c r="E190">
        <v>0</v>
      </c>
      <c r="F190">
        <v>170</v>
      </c>
      <c r="G190">
        <v>50</v>
      </c>
      <c r="H190" s="48">
        <v>0.22727272727272727</v>
      </c>
      <c r="I190">
        <v>220</v>
      </c>
      <c r="J190">
        <v>0</v>
      </c>
      <c r="K190">
        <v>0</v>
      </c>
      <c r="L190" s="48"/>
      <c r="M190">
        <v>0</v>
      </c>
      <c r="N190">
        <v>185</v>
      </c>
      <c r="O190">
        <v>5</v>
      </c>
      <c r="P190" s="48">
        <v>2.6315789473684209E-2</v>
      </c>
      <c r="Q190">
        <v>190</v>
      </c>
      <c r="R190">
        <v>220</v>
      </c>
      <c r="S190">
        <v>45</v>
      </c>
      <c r="T190" s="48">
        <v>0.16981132075471697</v>
      </c>
      <c r="U190">
        <v>265</v>
      </c>
      <c r="V190">
        <v>120</v>
      </c>
      <c r="W190">
        <v>175</v>
      </c>
      <c r="X190" s="48">
        <v>0.59322033898305082</v>
      </c>
      <c r="Y190">
        <v>295</v>
      </c>
      <c r="Z190">
        <v>5</v>
      </c>
      <c r="AA190">
        <v>185</v>
      </c>
      <c r="AB190" s="48">
        <v>1</v>
      </c>
      <c r="AC190">
        <v>185</v>
      </c>
      <c r="AD190" s="53">
        <v>0</v>
      </c>
      <c r="AE190" s="54">
        <v>0</v>
      </c>
      <c r="AF190" s="51">
        <v>1</v>
      </c>
      <c r="AG190" s="52">
        <v>0</v>
      </c>
      <c r="AI190" s="7" t="s">
        <v>136</v>
      </c>
      <c r="AJ190" s="7" t="s">
        <v>367</v>
      </c>
      <c r="AN190" s="7" t="s">
        <v>136</v>
      </c>
      <c r="AO190" s="7">
        <v>57</v>
      </c>
      <c r="AR190" s="7" t="s">
        <v>123</v>
      </c>
      <c r="AS190" s="7" t="s">
        <v>234</v>
      </c>
    </row>
    <row r="191" spans="1:45" hidden="1" x14ac:dyDescent="0.25">
      <c r="A191" t="s">
        <v>181</v>
      </c>
      <c r="B191">
        <v>5</v>
      </c>
      <c r="C191">
        <v>0</v>
      </c>
      <c r="D191" s="48">
        <v>0</v>
      </c>
      <c r="E191">
        <v>5</v>
      </c>
      <c r="F191">
        <v>40</v>
      </c>
      <c r="G191">
        <v>0</v>
      </c>
      <c r="H191" s="48">
        <v>0</v>
      </c>
      <c r="I191">
        <v>40</v>
      </c>
      <c r="J191">
        <v>0</v>
      </c>
      <c r="K191">
        <v>0</v>
      </c>
      <c r="L191" s="48"/>
      <c r="M191">
        <v>0</v>
      </c>
      <c r="N191">
        <v>50</v>
      </c>
      <c r="O191">
        <v>5</v>
      </c>
      <c r="P191" s="48">
        <v>9.0909090909090912E-2</v>
      </c>
      <c r="Q191">
        <v>55</v>
      </c>
      <c r="R191">
        <v>155</v>
      </c>
      <c r="S191">
        <v>20</v>
      </c>
      <c r="T191" s="48">
        <v>0.11428571428571428</v>
      </c>
      <c r="U191">
        <v>175</v>
      </c>
      <c r="V191">
        <v>25</v>
      </c>
      <c r="W191">
        <v>75</v>
      </c>
      <c r="X191" s="48">
        <v>0.75</v>
      </c>
      <c r="Y191">
        <v>100</v>
      </c>
      <c r="Z191">
        <v>25</v>
      </c>
      <c r="AA191">
        <v>40</v>
      </c>
      <c r="AB191" s="48">
        <v>0.5714285714285714</v>
      </c>
      <c r="AC191">
        <v>70</v>
      </c>
      <c r="AD191" s="53">
        <v>0</v>
      </c>
      <c r="AE191" s="54">
        <v>5</v>
      </c>
      <c r="AF191" s="51">
        <v>0.72277222222222226</v>
      </c>
      <c r="AG191" s="52">
        <v>10</v>
      </c>
      <c r="AI191" s="7" t="s">
        <v>137</v>
      </c>
      <c r="AJ191" s="7" t="s">
        <v>368</v>
      </c>
      <c r="AN191" s="7" t="s">
        <v>137</v>
      </c>
      <c r="AO191" s="7">
        <v>896</v>
      </c>
      <c r="AR191" s="7" t="s">
        <v>124</v>
      </c>
      <c r="AS191" s="7" t="s">
        <v>232</v>
      </c>
    </row>
    <row r="192" spans="1:45" hidden="1" x14ac:dyDescent="0.25">
      <c r="A192" t="s">
        <v>122</v>
      </c>
      <c r="B192">
        <v>0</v>
      </c>
      <c r="C192">
        <v>0</v>
      </c>
      <c r="D192" s="48"/>
      <c r="E192">
        <v>0</v>
      </c>
      <c r="F192">
        <v>0</v>
      </c>
      <c r="G192">
        <v>0</v>
      </c>
      <c r="H192" s="48"/>
      <c r="I192">
        <v>0</v>
      </c>
      <c r="J192">
        <v>0</v>
      </c>
      <c r="K192">
        <v>0</v>
      </c>
      <c r="L192" s="48"/>
      <c r="M192">
        <v>0</v>
      </c>
      <c r="N192">
        <v>10</v>
      </c>
      <c r="O192">
        <v>0</v>
      </c>
      <c r="P192" s="48">
        <v>0</v>
      </c>
      <c r="Q192">
        <v>10</v>
      </c>
      <c r="R192">
        <v>30</v>
      </c>
      <c r="S192">
        <v>20</v>
      </c>
      <c r="T192" s="48">
        <v>0.4</v>
      </c>
      <c r="U192">
        <v>50</v>
      </c>
      <c r="V192">
        <v>0</v>
      </c>
      <c r="W192">
        <v>0</v>
      </c>
      <c r="X192" s="48"/>
      <c r="Y192">
        <v>0</v>
      </c>
      <c r="Z192">
        <v>0</v>
      </c>
      <c r="AA192">
        <v>0</v>
      </c>
      <c r="AB192" s="48"/>
      <c r="AC192">
        <v>0</v>
      </c>
      <c r="AD192" s="53">
        <v>0</v>
      </c>
      <c r="AE192" s="54">
        <v>0</v>
      </c>
      <c r="AF192" s="51"/>
      <c r="AG192" s="52">
        <v>0</v>
      </c>
      <c r="AI192" s="7" t="s">
        <v>149</v>
      </c>
      <c r="AJ192" s="7" t="s">
        <v>369</v>
      </c>
      <c r="AN192" s="7" t="s">
        <v>149</v>
      </c>
      <c r="AO192" s="7">
        <v>179</v>
      </c>
      <c r="AR192" s="7" t="s">
        <v>325</v>
      </c>
      <c r="AS192" s="7" t="s">
        <v>232</v>
      </c>
    </row>
    <row r="193" spans="1:45" hidden="1" x14ac:dyDescent="0.25">
      <c r="A193" t="s">
        <v>123</v>
      </c>
      <c r="B193">
        <v>20</v>
      </c>
      <c r="C193">
        <v>5</v>
      </c>
      <c r="D193" s="48">
        <v>0.16666666666666666</v>
      </c>
      <c r="E193">
        <v>30</v>
      </c>
      <c r="F193">
        <v>30</v>
      </c>
      <c r="G193">
        <v>15</v>
      </c>
      <c r="H193" s="48">
        <v>0.33333333333333331</v>
      </c>
      <c r="I193">
        <v>45</v>
      </c>
      <c r="J193">
        <v>0</v>
      </c>
      <c r="K193">
        <v>0</v>
      </c>
      <c r="L193" s="48"/>
      <c r="M193">
        <v>0</v>
      </c>
      <c r="N193">
        <v>40</v>
      </c>
      <c r="O193">
        <v>5</v>
      </c>
      <c r="P193" s="48">
        <v>0.1111111111111111</v>
      </c>
      <c r="Q193">
        <v>45</v>
      </c>
      <c r="R193">
        <v>145</v>
      </c>
      <c r="S193">
        <v>145</v>
      </c>
      <c r="T193" s="48">
        <v>0.49152542372881358</v>
      </c>
      <c r="U193">
        <v>295</v>
      </c>
      <c r="V193">
        <v>15</v>
      </c>
      <c r="W193">
        <v>0</v>
      </c>
      <c r="X193" s="48">
        <v>0</v>
      </c>
      <c r="Y193">
        <v>15</v>
      </c>
      <c r="Z193">
        <v>5</v>
      </c>
      <c r="AA193">
        <v>5</v>
      </c>
      <c r="AB193" s="48">
        <v>0.5</v>
      </c>
      <c r="AC193">
        <v>10</v>
      </c>
      <c r="AD193" s="53">
        <v>15</v>
      </c>
      <c r="AE193" s="54">
        <v>10</v>
      </c>
      <c r="AF193" s="51">
        <v>0.40995495936774523</v>
      </c>
      <c r="AG193" s="52">
        <v>20</v>
      </c>
      <c r="AI193" s="7" t="s">
        <v>147</v>
      </c>
      <c r="AJ193" s="7" t="s">
        <v>370</v>
      </c>
      <c r="AN193" s="7" t="s">
        <v>147</v>
      </c>
      <c r="AO193" s="7">
        <v>30</v>
      </c>
      <c r="AR193" s="7" t="s">
        <v>125</v>
      </c>
      <c r="AS193" s="7" t="s">
        <v>234</v>
      </c>
    </row>
    <row r="194" spans="1:45" hidden="1" x14ac:dyDescent="0.25">
      <c r="A194" t="s">
        <v>124</v>
      </c>
      <c r="B194">
        <v>40</v>
      </c>
      <c r="C194">
        <v>0</v>
      </c>
      <c r="D194" s="48">
        <v>0</v>
      </c>
      <c r="E194">
        <v>40</v>
      </c>
      <c r="F194">
        <v>75</v>
      </c>
      <c r="G194">
        <v>5</v>
      </c>
      <c r="H194" s="48">
        <v>6.25E-2</v>
      </c>
      <c r="I194">
        <v>80</v>
      </c>
      <c r="J194">
        <v>0</v>
      </c>
      <c r="K194">
        <v>0</v>
      </c>
      <c r="L194" s="48"/>
      <c r="M194">
        <v>0</v>
      </c>
      <c r="N194">
        <v>205</v>
      </c>
      <c r="O194">
        <v>10</v>
      </c>
      <c r="P194" s="48">
        <v>4.6511627906976744E-2</v>
      </c>
      <c r="Q194">
        <v>215</v>
      </c>
      <c r="R194">
        <v>435</v>
      </c>
      <c r="S194">
        <v>25</v>
      </c>
      <c r="T194" s="48">
        <v>5.434782608695652E-2</v>
      </c>
      <c r="U194">
        <v>460</v>
      </c>
      <c r="V194">
        <v>30</v>
      </c>
      <c r="W194">
        <v>50</v>
      </c>
      <c r="X194" s="48">
        <v>0.625</v>
      </c>
      <c r="Y194">
        <v>80</v>
      </c>
      <c r="Z194">
        <v>80</v>
      </c>
      <c r="AA194">
        <v>20</v>
      </c>
      <c r="AB194" s="48">
        <v>0.2</v>
      </c>
      <c r="AC194">
        <v>100</v>
      </c>
      <c r="AD194" s="53">
        <v>10</v>
      </c>
      <c r="AE194" s="54">
        <v>0</v>
      </c>
      <c r="AF194" s="51">
        <v>0.15384615384615385</v>
      </c>
      <c r="AG194" s="52">
        <v>15</v>
      </c>
      <c r="AI194" s="7" t="s">
        <v>150</v>
      </c>
      <c r="AJ194" s="7" t="s">
        <v>371</v>
      </c>
      <c r="AN194" s="7" t="s">
        <v>150</v>
      </c>
      <c r="AO194" s="7">
        <v>0</v>
      </c>
      <c r="AR194" s="7" t="s">
        <v>126</v>
      </c>
      <c r="AS194" s="7" t="s">
        <v>234</v>
      </c>
    </row>
    <row r="195" spans="1:45" hidden="1" x14ac:dyDescent="0.25">
      <c r="A195" t="s">
        <v>182</v>
      </c>
      <c r="B195">
        <v>0</v>
      </c>
      <c r="C195">
        <v>0</v>
      </c>
      <c r="D195" s="48"/>
      <c r="E195">
        <v>0</v>
      </c>
      <c r="F195">
        <v>75</v>
      </c>
      <c r="G195">
        <v>5</v>
      </c>
      <c r="H195" s="48">
        <v>6.25E-2</v>
      </c>
      <c r="I195">
        <v>80</v>
      </c>
      <c r="J195">
        <v>0</v>
      </c>
      <c r="K195">
        <v>0</v>
      </c>
      <c r="L195" s="48"/>
      <c r="M195">
        <v>0</v>
      </c>
      <c r="N195">
        <v>145</v>
      </c>
      <c r="O195">
        <v>5</v>
      </c>
      <c r="P195" s="48">
        <v>3.3333333333333333E-2</v>
      </c>
      <c r="Q195">
        <v>150</v>
      </c>
      <c r="R195">
        <v>90</v>
      </c>
      <c r="S195">
        <v>15</v>
      </c>
      <c r="T195" s="48">
        <v>0.14285714285714285</v>
      </c>
      <c r="U195">
        <v>105</v>
      </c>
      <c r="V195">
        <v>75</v>
      </c>
      <c r="W195">
        <v>120</v>
      </c>
      <c r="X195" s="48">
        <v>0.61538461538461542</v>
      </c>
      <c r="Y195">
        <v>195</v>
      </c>
      <c r="Z195">
        <v>25</v>
      </c>
      <c r="AA195">
        <v>225</v>
      </c>
      <c r="AB195" s="48">
        <v>0.9</v>
      </c>
      <c r="AC195">
        <v>250</v>
      </c>
      <c r="AD195" s="53">
        <v>0</v>
      </c>
      <c r="AE195" s="54">
        <v>0</v>
      </c>
      <c r="AF195" s="51"/>
      <c r="AG195" s="52">
        <v>0</v>
      </c>
      <c r="AI195" s="7" t="s">
        <v>151</v>
      </c>
      <c r="AJ195" s="7" t="s">
        <v>372</v>
      </c>
      <c r="AN195" s="7" t="s">
        <v>151</v>
      </c>
      <c r="AO195" s="7">
        <v>87</v>
      </c>
      <c r="AR195" s="7" t="s">
        <v>127</v>
      </c>
      <c r="AS195" s="7" t="s">
        <v>243</v>
      </c>
    </row>
    <row r="196" spans="1:45" hidden="1" x14ac:dyDescent="0.25">
      <c r="A196" t="s">
        <v>125</v>
      </c>
      <c r="B196">
        <v>0</v>
      </c>
      <c r="C196">
        <v>0</v>
      </c>
      <c r="D196" s="48"/>
      <c r="E196">
        <v>0</v>
      </c>
      <c r="F196">
        <v>5</v>
      </c>
      <c r="G196">
        <v>0</v>
      </c>
      <c r="H196" s="48">
        <v>0</v>
      </c>
      <c r="I196">
        <v>5</v>
      </c>
      <c r="J196">
        <v>0</v>
      </c>
      <c r="K196">
        <v>0</v>
      </c>
      <c r="L196" s="48"/>
      <c r="M196">
        <v>0</v>
      </c>
      <c r="N196">
        <v>20</v>
      </c>
      <c r="O196">
        <v>0</v>
      </c>
      <c r="P196" s="48">
        <v>0</v>
      </c>
      <c r="Q196">
        <v>20</v>
      </c>
      <c r="R196">
        <v>35</v>
      </c>
      <c r="S196">
        <v>0</v>
      </c>
      <c r="T196" s="48">
        <v>0</v>
      </c>
      <c r="U196">
        <v>35</v>
      </c>
      <c r="V196">
        <v>175</v>
      </c>
      <c r="W196">
        <v>25</v>
      </c>
      <c r="X196" s="48">
        <v>0.125</v>
      </c>
      <c r="Y196">
        <v>200</v>
      </c>
      <c r="Z196">
        <v>35</v>
      </c>
      <c r="AA196">
        <v>10</v>
      </c>
      <c r="AB196" s="48">
        <v>0.22222222222222221</v>
      </c>
      <c r="AC196">
        <v>45</v>
      </c>
      <c r="AD196" s="53">
        <v>5</v>
      </c>
      <c r="AE196" s="54">
        <v>5</v>
      </c>
      <c r="AF196" s="51">
        <v>0.34547777504332933</v>
      </c>
      <c r="AG196" s="52">
        <v>10</v>
      </c>
      <c r="AI196" s="7" t="s">
        <v>152</v>
      </c>
      <c r="AJ196" s="7" t="s">
        <v>373</v>
      </c>
      <c r="AN196" s="7" t="s">
        <v>152</v>
      </c>
      <c r="AO196" s="7">
        <v>0</v>
      </c>
      <c r="AR196" s="7" t="s">
        <v>128</v>
      </c>
      <c r="AS196" s="7" t="s">
        <v>234</v>
      </c>
    </row>
    <row r="197" spans="1:45" hidden="1" x14ac:dyDescent="0.25">
      <c r="A197" t="s">
        <v>126</v>
      </c>
      <c r="B197">
        <v>70</v>
      </c>
      <c r="C197">
        <v>5</v>
      </c>
      <c r="D197" s="48">
        <v>6.25E-2</v>
      </c>
      <c r="E197">
        <v>80</v>
      </c>
      <c r="F197">
        <v>60</v>
      </c>
      <c r="G197">
        <v>5</v>
      </c>
      <c r="H197" s="48">
        <v>7.6923076923076927E-2</v>
      </c>
      <c r="I197">
        <v>65</v>
      </c>
      <c r="J197">
        <v>0</v>
      </c>
      <c r="K197">
        <v>0</v>
      </c>
      <c r="L197" s="48"/>
      <c r="M197">
        <v>0</v>
      </c>
      <c r="N197">
        <v>315</v>
      </c>
      <c r="O197">
        <v>15</v>
      </c>
      <c r="P197" s="48">
        <v>4.5454545454545456E-2</v>
      </c>
      <c r="Q197">
        <v>330</v>
      </c>
      <c r="R197">
        <v>870</v>
      </c>
      <c r="S197">
        <v>10</v>
      </c>
      <c r="T197" s="48">
        <v>1.1363636363636364E-2</v>
      </c>
      <c r="U197">
        <v>880</v>
      </c>
      <c r="V197">
        <v>550</v>
      </c>
      <c r="W197">
        <v>25</v>
      </c>
      <c r="X197" s="48">
        <v>4.3478260869565216E-2</v>
      </c>
      <c r="Y197">
        <v>575</v>
      </c>
      <c r="Z197">
        <v>35</v>
      </c>
      <c r="AA197">
        <v>25</v>
      </c>
      <c r="AB197" s="48">
        <v>0.41666666666666669</v>
      </c>
      <c r="AC197">
        <v>60</v>
      </c>
      <c r="AD197" s="53">
        <v>0</v>
      </c>
      <c r="AE197" s="54">
        <v>5</v>
      </c>
      <c r="AF197" s="51">
        <v>1</v>
      </c>
      <c r="AG197" s="52">
        <v>5</v>
      </c>
      <c r="AI197" s="7" t="s">
        <v>153</v>
      </c>
      <c r="AJ197" s="7" t="s">
        <v>374</v>
      </c>
      <c r="AN197" s="7" t="s">
        <v>153</v>
      </c>
      <c r="AO197" s="7">
        <v>773</v>
      </c>
      <c r="AR197" s="7" t="s">
        <v>129</v>
      </c>
      <c r="AS197" s="7" t="s">
        <v>243</v>
      </c>
    </row>
    <row r="198" spans="1:45" hidden="1" x14ac:dyDescent="0.25">
      <c r="A198" t="s">
        <v>127</v>
      </c>
      <c r="B198">
        <v>75</v>
      </c>
      <c r="C198">
        <v>0</v>
      </c>
      <c r="D198" s="48">
        <v>0</v>
      </c>
      <c r="E198">
        <v>75</v>
      </c>
      <c r="F198">
        <v>450</v>
      </c>
      <c r="G198">
        <v>15</v>
      </c>
      <c r="H198" s="48">
        <v>3.2258064516129031E-2</v>
      </c>
      <c r="I198">
        <v>465</v>
      </c>
      <c r="J198">
        <v>0</v>
      </c>
      <c r="K198">
        <v>0</v>
      </c>
      <c r="L198" s="48"/>
      <c r="M198">
        <v>0</v>
      </c>
      <c r="N198">
        <v>545</v>
      </c>
      <c r="O198">
        <v>25</v>
      </c>
      <c r="P198" s="48">
        <v>4.3478260869565216E-2</v>
      </c>
      <c r="Q198">
        <v>575</v>
      </c>
      <c r="R198">
        <v>705</v>
      </c>
      <c r="S198">
        <v>235</v>
      </c>
      <c r="T198" s="48">
        <v>0.24867724867724866</v>
      </c>
      <c r="U198">
        <v>945</v>
      </c>
      <c r="V198">
        <v>280</v>
      </c>
      <c r="W198">
        <v>725</v>
      </c>
      <c r="X198" s="48">
        <v>0.72499999999999998</v>
      </c>
      <c r="Y198">
        <v>1000</v>
      </c>
      <c r="Z198">
        <v>45</v>
      </c>
      <c r="AA198">
        <v>155</v>
      </c>
      <c r="AB198" s="48">
        <v>0.77500000000000002</v>
      </c>
      <c r="AC198">
        <v>200</v>
      </c>
      <c r="AD198" s="53">
        <v>0</v>
      </c>
      <c r="AE198" s="54">
        <v>0</v>
      </c>
      <c r="AF198" s="51"/>
      <c r="AG198" s="52">
        <v>0</v>
      </c>
      <c r="AI198" s="7" t="s">
        <v>156</v>
      </c>
      <c r="AJ198" s="7" t="s">
        <v>375</v>
      </c>
      <c r="AN198" s="7" t="s">
        <v>156</v>
      </c>
      <c r="AO198" s="7">
        <v>0</v>
      </c>
      <c r="AR198" s="7" t="s">
        <v>130</v>
      </c>
      <c r="AS198" s="7" t="s">
        <v>234</v>
      </c>
    </row>
    <row r="199" spans="1:45" hidden="1" x14ac:dyDescent="0.25">
      <c r="A199" t="s">
        <v>128</v>
      </c>
      <c r="B199">
        <v>10</v>
      </c>
      <c r="C199">
        <v>0</v>
      </c>
      <c r="D199" s="48">
        <v>0</v>
      </c>
      <c r="E199">
        <v>10</v>
      </c>
      <c r="F199">
        <v>0</v>
      </c>
      <c r="G199">
        <v>0</v>
      </c>
      <c r="H199" s="48"/>
      <c r="I199">
        <v>0</v>
      </c>
      <c r="J199">
        <v>0</v>
      </c>
      <c r="K199">
        <v>0</v>
      </c>
      <c r="L199" s="48"/>
      <c r="M199">
        <v>0</v>
      </c>
      <c r="N199">
        <v>40</v>
      </c>
      <c r="O199">
        <v>0</v>
      </c>
      <c r="P199" s="48">
        <v>0</v>
      </c>
      <c r="Q199">
        <v>40</v>
      </c>
      <c r="R199">
        <v>305</v>
      </c>
      <c r="S199">
        <v>5</v>
      </c>
      <c r="T199" s="48">
        <v>1.6129032258064516E-2</v>
      </c>
      <c r="U199">
        <v>310</v>
      </c>
      <c r="V199">
        <v>205</v>
      </c>
      <c r="W199">
        <v>100</v>
      </c>
      <c r="X199" s="48">
        <v>0.32786885245901637</v>
      </c>
      <c r="Y199">
        <v>305</v>
      </c>
      <c r="Z199">
        <v>60</v>
      </c>
      <c r="AA199">
        <v>10</v>
      </c>
      <c r="AB199" s="48">
        <v>0.13333333333333333</v>
      </c>
      <c r="AC199">
        <v>75</v>
      </c>
      <c r="AD199" s="53">
        <v>10</v>
      </c>
      <c r="AE199" s="54">
        <v>0</v>
      </c>
      <c r="AF199" s="51">
        <v>0</v>
      </c>
      <c r="AG199" s="52">
        <v>10</v>
      </c>
      <c r="AI199" s="7" t="s">
        <v>140</v>
      </c>
      <c r="AJ199" s="7" t="s">
        <v>376</v>
      </c>
      <c r="AN199" s="7" t="s">
        <v>140</v>
      </c>
      <c r="AO199" s="7">
        <v>0</v>
      </c>
      <c r="AR199" s="7" t="s">
        <v>131</v>
      </c>
      <c r="AS199" s="7" t="s">
        <v>232</v>
      </c>
    </row>
    <row r="200" spans="1:45" hidden="1" x14ac:dyDescent="0.25">
      <c r="A200" t="s">
        <v>129</v>
      </c>
      <c r="B200">
        <v>20</v>
      </c>
      <c r="C200">
        <v>15</v>
      </c>
      <c r="D200" s="48">
        <v>0.42857142857142855</v>
      </c>
      <c r="E200">
        <v>35</v>
      </c>
      <c r="F200">
        <v>500</v>
      </c>
      <c r="G200">
        <v>30</v>
      </c>
      <c r="H200" s="48">
        <v>5.6603773584905662E-2</v>
      </c>
      <c r="I200">
        <v>530</v>
      </c>
      <c r="J200">
        <v>0</v>
      </c>
      <c r="K200">
        <v>0</v>
      </c>
      <c r="L200" s="48"/>
      <c r="M200">
        <v>0</v>
      </c>
      <c r="N200">
        <v>510</v>
      </c>
      <c r="O200">
        <v>20</v>
      </c>
      <c r="P200" s="48">
        <v>3.7735849056603772E-2</v>
      </c>
      <c r="Q200">
        <v>530</v>
      </c>
      <c r="R200">
        <v>600</v>
      </c>
      <c r="S200">
        <v>155</v>
      </c>
      <c r="T200" s="48">
        <v>0.20529801324503311</v>
      </c>
      <c r="U200">
        <v>755</v>
      </c>
      <c r="V200">
        <v>230</v>
      </c>
      <c r="W200">
        <v>940</v>
      </c>
      <c r="X200" s="48">
        <v>0.80341880341880345</v>
      </c>
      <c r="Y200">
        <v>1170</v>
      </c>
      <c r="Z200">
        <v>0</v>
      </c>
      <c r="AA200">
        <v>0</v>
      </c>
      <c r="AB200" s="48"/>
      <c r="AC200">
        <v>0</v>
      </c>
      <c r="AD200" s="53">
        <v>0</v>
      </c>
      <c r="AE200" s="54">
        <v>0</v>
      </c>
      <c r="AF200" s="51"/>
      <c r="AG200" s="52">
        <v>0</v>
      </c>
      <c r="AI200" s="7" t="s">
        <v>377</v>
      </c>
      <c r="AJ200" s="7" t="s">
        <v>378</v>
      </c>
      <c r="AN200" s="7" t="s">
        <v>377</v>
      </c>
      <c r="AO200" s="7">
        <v>0</v>
      </c>
      <c r="AR200" s="7" t="s">
        <v>132</v>
      </c>
      <c r="AS200" s="7" t="s">
        <v>234</v>
      </c>
    </row>
    <row r="201" spans="1:45" hidden="1" x14ac:dyDescent="0.25">
      <c r="A201" t="s">
        <v>130</v>
      </c>
      <c r="B201">
        <v>15</v>
      </c>
      <c r="C201">
        <v>0</v>
      </c>
      <c r="D201" s="48">
        <v>0</v>
      </c>
      <c r="E201">
        <v>15</v>
      </c>
      <c r="F201">
        <v>20</v>
      </c>
      <c r="G201">
        <v>0</v>
      </c>
      <c r="H201" s="48">
        <v>0</v>
      </c>
      <c r="I201">
        <v>25</v>
      </c>
      <c r="J201">
        <v>0</v>
      </c>
      <c r="K201">
        <v>0</v>
      </c>
      <c r="L201" s="48"/>
      <c r="M201">
        <v>0</v>
      </c>
      <c r="N201">
        <v>65</v>
      </c>
      <c r="O201">
        <v>5</v>
      </c>
      <c r="P201" s="48">
        <v>7.6923076923076927E-2</v>
      </c>
      <c r="Q201">
        <v>65</v>
      </c>
      <c r="R201">
        <v>270</v>
      </c>
      <c r="S201">
        <v>25</v>
      </c>
      <c r="T201" s="48">
        <v>8.4745762711864403E-2</v>
      </c>
      <c r="U201">
        <v>295</v>
      </c>
      <c r="V201">
        <v>135</v>
      </c>
      <c r="W201">
        <v>15</v>
      </c>
      <c r="X201" s="48">
        <v>0.1</v>
      </c>
      <c r="Y201">
        <v>150</v>
      </c>
      <c r="Z201">
        <v>40</v>
      </c>
      <c r="AA201">
        <v>290</v>
      </c>
      <c r="AB201" s="48">
        <v>0.87878787878787878</v>
      </c>
      <c r="AC201">
        <v>330</v>
      </c>
      <c r="AD201" s="53">
        <v>5</v>
      </c>
      <c r="AE201" s="54">
        <v>0</v>
      </c>
      <c r="AF201" s="51">
        <v>0.14289756245337967</v>
      </c>
      <c r="AG201" s="52">
        <v>5</v>
      </c>
      <c r="AI201" s="7" t="s">
        <v>16</v>
      </c>
      <c r="AJ201" s="7" t="s">
        <v>379</v>
      </c>
      <c r="AN201" s="7" t="s">
        <v>16</v>
      </c>
      <c r="AR201" s="7" t="s">
        <v>133</v>
      </c>
      <c r="AS201" s="7" t="s">
        <v>234</v>
      </c>
    </row>
    <row r="202" spans="1:45" hidden="1" x14ac:dyDescent="0.25">
      <c r="A202" t="s">
        <v>131</v>
      </c>
      <c r="B202">
        <v>0</v>
      </c>
      <c r="C202">
        <v>0</v>
      </c>
      <c r="D202" s="48"/>
      <c r="E202">
        <v>0</v>
      </c>
      <c r="F202">
        <v>100</v>
      </c>
      <c r="G202">
        <v>5</v>
      </c>
      <c r="H202" s="48">
        <v>4.7619047619047616E-2</v>
      </c>
      <c r="I202">
        <v>105</v>
      </c>
      <c r="J202">
        <v>0</v>
      </c>
      <c r="K202">
        <v>0</v>
      </c>
      <c r="L202" s="48"/>
      <c r="M202">
        <v>0</v>
      </c>
      <c r="N202">
        <v>120</v>
      </c>
      <c r="O202">
        <v>5</v>
      </c>
      <c r="P202" s="48">
        <v>0.04</v>
      </c>
      <c r="Q202">
        <v>125</v>
      </c>
      <c r="R202">
        <v>210</v>
      </c>
      <c r="S202">
        <v>20</v>
      </c>
      <c r="T202" s="48">
        <v>8.6956521739130432E-2</v>
      </c>
      <c r="U202">
        <v>230</v>
      </c>
      <c r="V202">
        <v>65</v>
      </c>
      <c r="W202">
        <v>70</v>
      </c>
      <c r="X202" s="48">
        <v>0.51851851851851849</v>
      </c>
      <c r="Y202">
        <v>135</v>
      </c>
      <c r="Z202">
        <v>110</v>
      </c>
      <c r="AA202">
        <v>205</v>
      </c>
      <c r="AB202" s="48">
        <v>0.65079365079365081</v>
      </c>
      <c r="AC202">
        <v>315</v>
      </c>
      <c r="AD202" s="53">
        <v>5</v>
      </c>
      <c r="AE202" s="54">
        <v>0</v>
      </c>
      <c r="AF202" s="51">
        <v>0.19640191688270878</v>
      </c>
      <c r="AG202" s="52">
        <v>5</v>
      </c>
      <c r="AI202" s="7" t="s">
        <v>144</v>
      </c>
      <c r="AJ202" s="7" t="s">
        <v>380</v>
      </c>
      <c r="AN202" s="7" t="s">
        <v>144</v>
      </c>
      <c r="AO202" s="7">
        <v>14</v>
      </c>
      <c r="AR202" s="7" t="s">
        <v>134</v>
      </c>
      <c r="AS202" s="7" t="s">
        <v>232</v>
      </c>
    </row>
    <row r="203" spans="1:45" hidden="1" x14ac:dyDescent="0.25">
      <c r="A203" t="s">
        <v>132</v>
      </c>
      <c r="B203">
        <v>0</v>
      </c>
      <c r="C203">
        <v>0</v>
      </c>
      <c r="D203" s="48"/>
      <c r="E203">
        <v>0</v>
      </c>
      <c r="F203">
        <v>0</v>
      </c>
      <c r="G203">
        <v>0</v>
      </c>
      <c r="H203" s="48"/>
      <c r="I203">
        <v>0</v>
      </c>
      <c r="J203">
        <v>0</v>
      </c>
      <c r="K203">
        <v>0</v>
      </c>
      <c r="L203" s="48"/>
      <c r="M203">
        <v>0</v>
      </c>
      <c r="N203">
        <v>10</v>
      </c>
      <c r="O203">
        <v>0</v>
      </c>
      <c r="P203" s="48">
        <v>0</v>
      </c>
      <c r="Q203">
        <v>10</v>
      </c>
      <c r="R203">
        <v>50</v>
      </c>
      <c r="S203">
        <v>0</v>
      </c>
      <c r="T203" s="48">
        <v>0</v>
      </c>
      <c r="U203">
        <v>50</v>
      </c>
      <c r="V203">
        <v>20</v>
      </c>
      <c r="W203">
        <v>5</v>
      </c>
      <c r="X203" s="48">
        <v>0.2</v>
      </c>
      <c r="Y203">
        <v>25</v>
      </c>
      <c r="Z203">
        <v>0</v>
      </c>
      <c r="AA203">
        <v>5</v>
      </c>
      <c r="AB203" s="48">
        <v>1</v>
      </c>
      <c r="AC203">
        <v>5</v>
      </c>
      <c r="AD203" s="53">
        <v>0</v>
      </c>
      <c r="AE203" s="54">
        <v>0</v>
      </c>
      <c r="AF203" s="51">
        <v>1</v>
      </c>
      <c r="AG203" s="52">
        <v>0</v>
      </c>
      <c r="AI203" s="7" t="s">
        <v>39</v>
      </c>
      <c r="AJ203" s="7" t="s">
        <v>381</v>
      </c>
      <c r="AN203" s="7" t="s">
        <v>39</v>
      </c>
      <c r="AO203" s="7">
        <v>0</v>
      </c>
      <c r="AR203" s="7" t="s">
        <v>377</v>
      </c>
      <c r="AS203" s="7" t="s">
        <v>232</v>
      </c>
    </row>
    <row r="204" spans="1:45" hidden="1" x14ac:dyDescent="0.25">
      <c r="A204" t="s">
        <v>133</v>
      </c>
      <c r="B204">
        <v>0</v>
      </c>
      <c r="C204">
        <v>0</v>
      </c>
      <c r="D204" s="48"/>
      <c r="E204">
        <v>0</v>
      </c>
      <c r="F204">
        <v>0</v>
      </c>
      <c r="G204">
        <v>0</v>
      </c>
      <c r="H204" s="48"/>
      <c r="I204">
        <v>0</v>
      </c>
      <c r="J204">
        <v>0</v>
      </c>
      <c r="K204">
        <v>0</v>
      </c>
      <c r="L204" s="48"/>
      <c r="M204">
        <v>0</v>
      </c>
      <c r="N204">
        <v>10</v>
      </c>
      <c r="O204">
        <v>0</v>
      </c>
      <c r="P204" s="48">
        <v>0</v>
      </c>
      <c r="Q204">
        <v>10</v>
      </c>
      <c r="R204">
        <v>30</v>
      </c>
      <c r="S204">
        <v>0</v>
      </c>
      <c r="T204" s="48">
        <v>0</v>
      </c>
      <c r="U204">
        <v>35</v>
      </c>
      <c r="V204">
        <v>0</v>
      </c>
      <c r="W204">
        <v>0</v>
      </c>
      <c r="X204" s="48"/>
      <c r="Y204">
        <v>0</v>
      </c>
      <c r="Z204">
        <v>0</v>
      </c>
      <c r="AA204">
        <v>5</v>
      </c>
      <c r="AB204" s="48">
        <v>1</v>
      </c>
      <c r="AC204">
        <v>5</v>
      </c>
      <c r="AD204" s="53">
        <v>0</v>
      </c>
      <c r="AE204" s="54">
        <v>0</v>
      </c>
      <c r="AF204" s="51"/>
      <c r="AG204" s="52">
        <v>0</v>
      </c>
      <c r="AI204" s="7" t="s">
        <v>4</v>
      </c>
      <c r="AJ204" s="7" t="s">
        <v>382</v>
      </c>
      <c r="AN204" s="7" t="s">
        <v>4</v>
      </c>
      <c r="AO204" s="7">
        <v>163</v>
      </c>
      <c r="AR204" s="7" t="s">
        <v>135</v>
      </c>
      <c r="AS204" s="7" t="s">
        <v>234</v>
      </c>
    </row>
    <row r="205" spans="1:45" hidden="1" x14ac:dyDescent="0.25">
      <c r="A205" t="s">
        <v>134</v>
      </c>
      <c r="B205">
        <v>35</v>
      </c>
      <c r="C205">
        <v>5</v>
      </c>
      <c r="D205" s="48">
        <v>0.125</v>
      </c>
      <c r="E205">
        <v>40</v>
      </c>
      <c r="F205">
        <v>175</v>
      </c>
      <c r="G205">
        <v>5</v>
      </c>
      <c r="H205" s="48">
        <v>2.7777777777777776E-2</v>
      </c>
      <c r="I205">
        <v>180</v>
      </c>
      <c r="J205">
        <v>0</v>
      </c>
      <c r="K205">
        <v>0</v>
      </c>
      <c r="L205" s="48"/>
      <c r="M205">
        <v>0</v>
      </c>
      <c r="N205">
        <v>320</v>
      </c>
      <c r="O205">
        <v>15</v>
      </c>
      <c r="P205" s="48">
        <v>4.4776119402985072E-2</v>
      </c>
      <c r="Q205">
        <v>335</v>
      </c>
      <c r="R205">
        <v>290</v>
      </c>
      <c r="S205">
        <v>55</v>
      </c>
      <c r="T205" s="48">
        <v>0.15942028985507245</v>
      </c>
      <c r="U205">
        <v>345</v>
      </c>
      <c r="V205">
        <v>165</v>
      </c>
      <c r="W205">
        <v>380</v>
      </c>
      <c r="X205" s="48">
        <v>0.70370370370370372</v>
      </c>
      <c r="Y205">
        <v>540</v>
      </c>
      <c r="Z205">
        <v>20</v>
      </c>
      <c r="AA205">
        <v>105</v>
      </c>
      <c r="AB205" s="48">
        <v>0.80769230769230771</v>
      </c>
      <c r="AC205">
        <v>130</v>
      </c>
      <c r="AD205" s="53">
        <v>0</v>
      </c>
      <c r="AE205" s="54">
        <v>0</v>
      </c>
      <c r="AF205" s="51"/>
      <c r="AG205" s="52">
        <v>0</v>
      </c>
      <c r="AI205" s="7" t="s">
        <v>11</v>
      </c>
      <c r="AJ205" s="7" t="s">
        <v>383</v>
      </c>
      <c r="AN205" s="7" t="s">
        <v>11</v>
      </c>
      <c r="AO205" s="7">
        <v>0</v>
      </c>
      <c r="AR205" s="7" t="s">
        <v>136</v>
      </c>
      <c r="AS205" s="7" t="s">
        <v>232</v>
      </c>
    </row>
    <row r="206" spans="1:45" hidden="1" x14ac:dyDescent="0.25">
      <c r="A206" t="s">
        <v>183</v>
      </c>
      <c r="B206">
        <v>5</v>
      </c>
      <c r="C206">
        <v>0</v>
      </c>
      <c r="D206" s="48">
        <v>0</v>
      </c>
      <c r="E206">
        <v>5</v>
      </c>
      <c r="F206">
        <v>5</v>
      </c>
      <c r="G206">
        <v>0</v>
      </c>
      <c r="H206" s="48">
        <v>0</v>
      </c>
      <c r="I206">
        <v>5</v>
      </c>
      <c r="J206">
        <v>0</v>
      </c>
      <c r="K206">
        <v>0</v>
      </c>
      <c r="L206" s="48"/>
      <c r="M206">
        <v>0</v>
      </c>
      <c r="N206">
        <v>0</v>
      </c>
      <c r="O206">
        <v>0</v>
      </c>
      <c r="P206" s="48"/>
      <c r="Q206">
        <v>0</v>
      </c>
      <c r="R206">
        <v>80</v>
      </c>
      <c r="S206">
        <v>0</v>
      </c>
      <c r="T206" s="48">
        <v>0</v>
      </c>
      <c r="U206">
        <v>80</v>
      </c>
      <c r="V206">
        <v>100</v>
      </c>
      <c r="W206">
        <v>10</v>
      </c>
      <c r="X206" s="48">
        <v>9.5238095238095233E-2</v>
      </c>
      <c r="Y206">
        <v>105</v>
      </c>
      <c r="Z206">
        <v>0</v>
      </c>
      <c r="AA206">
        <v>0</v>
      </c>
      <c r="AB206" s="48"/>
      <c r="AC206">
        <v>0</v>
      </c>
      <c r="AD206" s="53">
        <v>0</v>
      </c>
      <c r="AE206" s="54">
        <v>0</v>
      </c>
      <c r="AF206" s="51"/>
      <c r="AG206" s="52">
        <v>0</v>
      </c>
      <c r="AI206" s="7" t="s">
        <v>33</v>
      </c>
      <c r="AJ206" s="7" t="s">
        <v>384</v>
      </c>
      <c r="AN206" s="7" t="s">
        <v>33</v>
      </c>
      <c r="AO206" s="7">
        <v>0</v>
      </c>
      <c r="AR206" s="7" t="s">
        <v>137</v>
      </c>
      <c r="AS206" s="7" t="s">
        <v>232</v>
      </c>
    </row>
    <row r="207" spans="1:45" hidden="1" x14ac:dyDescent="0.25">
      <c r="A207" t="s">
        <v>135</v>
      </c>
      <c r="B207">
        <v>15</v>
      </c>
      <c r="C207">
        <v>0</v>
      </c>
      <c r="D207" s="48">
        <v>0</v>
      </c>
      <c r="E207">
        <v>15</v>
      </c>
      <c r="F207">
        <v>30</v>
      </c>
      <c r="G207">
        <v>0</v>
      </c>
      <c r="H207" s="48">
        <v>0</v>
      </c>
      <c r="I207">
        <v>30</v>
      </c>
      <c r="J207">
        <v>0</v>
      </c>
      <c r="K207">
        <v>0</v>
      </c>
      <c r="L207" s="48"/>
      <c r="M207">
        <v>0</v>
      </c>
      <c r="N207">
        <v>70</v>
      </c>
      <c r="O207">
        <v>0</v>
      </c>
      <c r="P207" s="48">
        <v>0</v>
      </c>
      <c r="Q207">
        <v>70</v>
      </c>
      <c r="R207">
        <v>270</v>
      </c>
      <c r="S207">
        <v>5</v>
      </c>
      <c r="T207" s="48">
        <v>1.8181818181818181E-2</v>
      </c>
      <c r="U207">
        <v>275</v>
      </c>
      <c r="V207">
        <v>60</v>
      </c>
      <c r="W207">
        <v>270</v>
      </c>
      <c r="X207" s="48">
        <v>0.81818181818181823</v>
      </c>
      <c r="Y207">
        <v>330</v>
      </c>
      <c r="Z207">
        <v>45</v>
      </c>
      <c r="AA207">
        <v>15</v>
      </c>
      <c r="AB207" s="48">
        <v>0.25</v>
      </c>
      <c r="AC207">
        <v>60</v>
      </c>
      <c r="AD207" s="53">
        <v>0</v>
      </c>
      <c r="AE207" s="54">
        <v>0</v>
      </c>
      <c r="AF207" s="51"/>
      <c r="AG207" s="52">
        <v>0</v>
      </c>
      <c r="AI207" s="7" t="s">
        <v>40</v>
      </c>
      <c r="AJ207" s="7" t="s">
        <v>385</v>
      </c>
      <c r="AN207" s="7" t="s">
        <v>40</v>
      </c>
      <c r="AO207" s="7">
        <v>498</v>
      </c>
      <c r="AR207" s="7" t="s">
        <v>138</v>
      </c>
      <c r="AS207" s="7" t="s">
        <v>232</v>
      </c>
    </row>
    <row r="208" spans="1:45" hidden="1" x14ac:dyDescent="0.25">
      <c r="A208" t="s">
        <v>136</v>
      </c>
      <c r="B208">
        <v>40</v>
      </c>
      <c r="C208">
        <v>0</v>
      </c>
      <c r="D208" s="48">
        <v>0</v>
      </c>
      <c r="E208">
        <v>40</v>
      </c>
      <c r="F208">
        <v>150</v>
      </c>
      <c r="G208">
        <v>10</v>
      </c>
      <c r="H208" s="48">
        <v>6.4516129032258063E-2</v>
      </c>
      <c r="I208">
        <v>155</v>
      </c>
      <c r="J208">
        <v>0</v>
      </c>
      <c r="K208">
        <v>0</v>
      </c>
      <c r="L208" s="48"/>
      <c r="M208">
        <v>0</v>
      </c>
      <c r="N208">
        <v>280</v>
      </c>
      <c r="O208">
        <v>10</v>
      </c>
      <c r="P208" s="48">
        <v>3.4482758620689655E-2</v>
      </c>
      <c r="Q208">
        <v>290</v>
      </c>
      <c r="R208">
        <v>310</v>
      </c>
      <c r="S208">
        <v>45</v>
      </c>
      <c r="T208" s="48">
        <v>0.12857142857142856</v>
      </c>
      <c r="U208">
        <v>350</v>
      </c>
      <c r="V208">
        <v>155</v>
      </c>
      <c r="W208">
        <v>405</v>
      </c>
      <c r="X208" s="48">
        <v>0.7232142857142857</v>
      </c>
      <c r="Y208">
        <v>560</v>
      </c>
      <c r="Z208">
        <v>0</v>
      </c>
      <c r="AA208">
        <v>25</v>
      </c>
      <c r="AB208" s="48">
        <v>1</v>
      </c>
      <c r="AC208">
        <v>25</v>
      </c>
      <c r="AD208" s="53">
        <v>0</v>
      </c>
      <c r="AE208" s="54">
        <v>0</v>
      </c>
      <c r="AF208" s="51"/>
      <c r="AG208" s="52">
        <v>0</v>
      </c>
      <c r="AI208" s="7" t="s">
        <v>42</v>
      </c>
      <c r="AJ208" s="7" t="s">
        <v>386</v>
      </c>
      <c r="AN208" s="7" t="s">
        <v>42</v>
      </c>
      <c r="AO208" s="7">
        <v>597</v>
      </c>
      <c r="AR208" s="7" t="s">
        <v>139</v>
      </c>
      <c r="AS208" s="7" t="s">
        <v>234</v>
      </c>
    </row>
    <row r="209" spans="1:45" hidden="1" x14ac:dyDescent="0.25">
      <c r="A209" t="s">
        <v>137</v>
      </c>
      <c r="B209">
        <v>0</v>
      </c>
      <c r="C209">
        <v>0</v>
      </c>
      <c r="D209" s="48"/>
      <c r="E209">
        <v>0</v>
      </c>
      <c r="F209">
        <v>245</v>
      </c>
      <c r="G209">
        <v>10</v>
      </c>
      <c r="H209" s="48">
        <v>3.9215686274509803E-2</v>
      </c>
      <c r="I209">
        <v>255</v>
      </c>
      <c r="J209">
        <v>0</v>
      </c>
      <c r="K209">
        <v>0</v>
      </c>
      <c r="L209" s="48"/>
      <c r="M209">
        <v>0</v>
      </c>
      <c r="N209">
        <v>330</v>
      </c>
      <c r="O209">
        <v>10</v>
      </c>
      <c r="P209" s="48">
        <v>2.9411764705882353E-2</v>
      </c>
      <c r="Q209">
        <v>340</v>
      </c>
      <c r="R209">
        <v>215</v>
      </c>
      <c r="S209">
        <v>75</v>
      </c>
      <c r="T209" s="48">
        <v>0.25862068965517243</v>
      </c>
      <c r="U209">
        <v>290</v>
      </c>
      <c r="V209">
        <v>150</v>
      </c>
      <c r="W209">
        <v>335</v>
      </c>
      <c r="X209" s="48">
        <v>0.69072164948453607</v>
      </c>
      <c r="Y209">
        <v>485</v>
      </c>
      <c r="Z209">
        <v>135</v>
      </c>
      <c r="AA209">
        <v>105</v>
      </c>
      <c r="AB209" s="48">
        <v>0.4375</v>
      </c>
      <c r="AC209">
        <v>240</v>
      </c>
      <c r="AD209" s="53">
        <v>90</v>
      </c>
      <c r="AE209" s="54">
        <v>150</v>
      </c>
      <c r="AF209" s="51">
        <v>0.62951380957191816</v>
      </c>
      <c r="AG209" s="52">
        <v>240</v>
      </c>
      <c r="AI209" s="7" t="s">
        <v>44</v>
      </c>
      <c r="AJ209" s="7" t="s">
        <v>387</v>
      </c>
      <c r="AN209" s="7" t="s">
        <v>44</v>
      </c>
      <c r="AO209" s="7">
        <v>177</v>
      </c>
      <c r="AR209" s="7" t="s">
        <v>140</v>
      </c>
      <c r="AS209" s="7" t="s">
        <v>234</v>
      </c>
    </row>
    <row r="210" spans="1:45" hidden="1" x14ac:dyDescent="0.25">
      <c r="A210" t="s">
        <v>138</v>
      </c>
      <c r="B210">
        <v>10</v>
      </c>
      <c r="C210">
        <v>5</v>
      </c>
      <c r="D210" s="48">
        <v>0.33333333333333331</v>
      </c>
      <c r="E210">
        <v>15</v>
      </c>
      <c r="F210">
        <v>200</v>
      </c>
      <c r="G210">
        <v>30</v>
      </c>
      <c r="H210" s="48">
        <v>0.13043478260869565</v>
      </c>
      <c r="I210">
        <v>230</v>
      </c>
      <c r="J210">
        <v>0</v>
      </c>
      <c r="K210">
        <v>0</v>
      </c>
      <c r="L210" s="48"/>
      <c r="M210">
        <v>0</v>
      </c>
      <c r="N210">
        <v>170</v>
      </c>
      <c r="O210">
        <v>10</v>
      </c>
      <c r="P210" s="48">
        <v>5.5555555555555552E-2</v>
      </c>
      <c r="Q210">
        <v>180</v>
      </c>
      <c r="R210">
        <v>260</v>
      </c>
      <c r="S210">
        <v>35</v>
      </c>
      <c r="T210" s="48">
        <v>0.11864406779661017</v>
      </c>
      <c r="U210">
        <v>295</v>
      </c>
      <c r="V210">
        <v>240</v>
      </c>
      <c r="W210">
        <v>170</v>
      </c>
      <c r="X210" s="48">
        <v>0.41975308641975306</v>
      </c>
      <c r="Y210">
        <v>405</v>
      </c>
      <c r="Z210">
        <v>80</v>
      </c>
      <c r="AA210">
        <v>185</v>
      </c>
      <c r="AB210" s="48">
        <v>0.68518518518518523</v>
      </c>
      <c r="AC210">
        <v>270</v>
      </c>
      <c r="AD210" s="53">
        <v>10</v>
      </c>
      <c r="AE210" s="54">
        <v>15</v>
      </c>
      <c r="AF210" s="51">
        <v>0.6</v>
      </c>
      <c r="AG210" s="52">
        <v>25</v>
      </c>
      <c r="AI210" s="7" t="s">
        <v>56</v>
      </c>
      <c r="AJ210" s="7" t="s">
        <v>388</v>
      </c>
      <c r="AN210" s="7" t="s">
        <v>56</v>
      </c>
      <c r="AO210" s="7">
        <v>0</v>
      </c>
      <c r="AR210" s="7" t="s">
        <v>141</v>
      </c>
      <c r="AS210" s="7" t="s">
        <v>232</v>
      </c>
    </row>
    <row r="211" spans="1:45" hidden="1" x14ac:dyDescent="0.25">
      <c r="A211" t="s">
        <v>139</v>
      </c>
      <c r="B211">
        <v>25</v>
      </c>
      <c r="C211">
        <v>0</v>
      </c>
      <c r="D211" s="48">
        <v>0</v>
      </c>
      <c r="E211">
        <v>25</v>
      </c>
      <c r="F211">
        <v>25</v>
      </c>
      <c r="G211">
        <v>0</v>
      </c>
      <c r="H211" s="48">
        <v>0</v>
      </c>
      <c r="I211">
        <v>25</v>
      </c>
      <c r="J211">
        <v>0</v>
      </c>
      <c r="K211">
        <v>0</v>
      </c>
      <c r="L211" s="48"/>
      <c r="M211">
        <v>0</v>
      </c>
      <c r="N211">
        <v>100</v>
      </c>
      <c r="O211">
        <v>15</v>
      </c>
      <c r="P211" s="48">
        <v>0.13043478260869565</v>
      </c>
      <c r="Q211">
        <v>115</v>
      </c>
      <c r="R211">
        <v>430</v>
      </c>
      <c r="S211">
        <v>40</v>
      </c>
      <c r="T211" s="48">
        <v>8.4210526315789472E-2</v>
      </c>
      <c r="U211">
        <v>475</v>
      </c>
      <c r="V211">
        <v>10</v>
      </c>
      <c r="W211">
        <v>20</v>
      </c>
      <c r="X211" s="48">
        <v>0.66666666666666663</v>
      </c>
      <c r="Y211">
        <v>30</v>
      </c>
      <c r="Z211">
        <v>10</v>
      </c>
      <c r="AA211">
        <v>15</v>
      </c>
      <c r="AB211" s="48">
        <v>0.6</v>
      </c>
      <c r="AC211">
        <v>25</v>
      </c>
      <c r="AD211" s="53">
        <v>0</v>
      </c>
      <c r="AE211" s="54">
        <v>25</v>
      </c>
      <c r="AF211" s="51">
        <v>0.92592592592592593</v>
      </c>
      <c r="AG211" s="52">
        <v>25</v>
      </c>
      <c r="AI211" s="7" t="s">
        <v>63</v>
      </c>
      <c r="AJ211" s="7" t="s">
        <v>389</v>
      </c>
      <c r="AN211" s="7" t="s">
        <v>63</v>
      </c>
      <c r="AO211" s="7">
        <v>0</v>
      </c>
      <c r="AR211" s="7" t="s">
        <v>142</v>
      </c>
      <c r="AS211" s="7" t="s">
        <v>234</v>
      </c>
    </row>
    <row r="212" spans="1:45" hidden="1" x14ac:dyDescent="0.25">
      <c r="A212" t="s">
        <v>140</v>
      </c>
      <c r="B212">
        <v>15</v>
      </c>
      <c r="C212">
        <v>0</v>
      </c>
      <c r="D212" s="48">
        <v>0</v>
      </c>
      <c r="E212">
        <v>15</v>
      </c>
      <c r="F212">
        <v>0</v>
      </c>
      <c r="G212">
        <v>0</v>
      </c>
      <c r="H212" s="48"/>
      <c r="I212">
        <v>0</v>
      </c>
      <c r="J212">
        <v>0</v>
      </c>
      <c r="K212">
        <v>0</v>
      </c>
      <c r="L212" s="48"/>
      <c r="M212">
        <v>0</v>
      </c>
      <c r="N212">
        <v>5</v>
      </c>
      <c r="O212">
        <v>5</v>
      </c>
      <c r="P212" s="48">
        <v>0.5</v>
      </c>
      <c r="Q212">
        <v>10</v>
      </c>
      <c r="R212">
        <v>5</v>
      </c>
      <c r="S212">
        <v>5</v>
      </c>
      <c r="T212" s="48">
        <v>0.5</v>
      </c>
      <c r="U212">
        <v>10</v>
      </c>
      <c r="V212">
        <v>290</v>
      </c>
      <c r="W212">
        <v>35</v>
      </c>
      <c r="X212" s="48">
        <v>0.10606060606060606</v>
      </c>
      <c r="Y212">
        <v>330</v>
      </c>
      <c r="Z212">
        <v>0</v>
      </c>
      <c r="AA212">
        <v>0</v>
      </c>
      <c r="AB212" s="48"/>
      <c r="AC212">
        <v>0</v>
      </c>
      <c r="AD212" s="53">
        <v>0</v>
      </c>
      <c r="AE212" s="54">
        <v>0</v>
      </c>
      <c r="AF212" s="51"/>
      <c r="AG212" s="52">
        <v>0</v>
      </c>
      <c r="AI212" s="7" t="s">
        <v>84</v>
      </c>
      <c r="AJ212" s="7" t="s">
        <v>390</v>
      </c>
      <c r="AN212" s="7" t="s">
        <v>391</v>
      </c>
      <c r="AO212" s="7">
        <v>92</v>
      </c>
      <c r="AR212" s="7" t="s">
        <v>143</v>
      </c>
      <c r="AS212" s="7" t="s">
        <v>232</v>
      </c>
    </row>
    <row r="213" spans="1:45" hidden="1" x14ac:dyDescent="0.25">
      <c r="A213" t="s">
        <v>141</v>
      </c>
      <c r="B213">
        <v>30</v>
      </c>
      <c r="C213">
        <v>0</v>
      </c>
      <c r="D213" s="48">
        <v>0</v>
      </c>
      <c r="E213">
        <v>30</v>
      </c>
      <c r="F213">
        <v>5</v>
      </c>
      <c r="G213">
        <v>0</v>
      </c>
      <c r="H213" s="48">
        <v>0</v>
      </c>
      <c r="I213">
        <v>5</v>
      </c>
      <c r="J213">
        <v>0</v>
      </c>
      <c r="K213">
        <v>0</v>
      </c>
      <c r="L213" s="48"/>
      <c r="M213">
        <v>0</v>
      </c>
      <c r="N213">
        <v>165</v>
      </c>
      <c r="O213">
        <v>5</v>
      </c>
      <c r="P213" s="48">
        <v>2.9411764705882353E-2</v>
      </c>
      <c r="Q213">
        <v>170</v>
      </c>
      <c r="R213">
        <v>95</v>
      </c>
      <c r="S213">
        <v>20</v>
      </c>
      <c r="T213" s="48">
        <v>0.18181818181818182</v>
      </c>
      <c r="U213">
        <v>110</v>
      </c>
      <c r="V213">
        <v>335</v>
      </c>
      <c r="W213">
        <v>55</v>
      </c>
      <c r="X213" s="48">
        <v>0.14102564102564102</v>
      </c>
      <c r="Y213">
        <v>390</v>
      </c>
      <c r="Z213">
        <v>5</v>
      </c>
      <c r="AA213">
        <v>5</v>
      </c>
      <c r="AB213" s="48">
        <v>0.5</v>
      </c>
      <c r="AC213">
        <v>10</v>
      </c>
      <c r="AD213" s="53">
        <v>10</v>
      </c>
      <c r="AE213" s="54">
        <v>5</v>
      </c>
      <c r="AF213" s="51">
        <v>0.24676661864413679</v>
      </c>
      <c r="AG213" s="52">
        <v>10</v>
      </c>
      <c r="AI213" s="7" t="s">
        <v>93</v>
      </c>
      <c r="AJ213" s="7" t="s">
        <v>392</v>
      </c>
      <c r="AN213" s="7" t="s">
        <v>93</v>
      </c>
      <c r="AO213" s="7">
        <v>0</v>
      </c>
      <c r="AR213" s="7" t="s">
        <v>144</v>
      </c>
      <c r="AS213" s="7" t="s">
        <v>243</v>
      </c>
    </row>
    <row r="214" spans="1:45" hidden="1" x14ac:dyDescent="0.25">
      <c r="A214" t="s">
        <v>142</v>
      </c>
      <c r="B214">
        <v>5</v>
      </c>
      <c r="C214">
        <v>0</v>
      </c>
      <c r="D214" s="48">
        <v>0</v>
      </c>
      <c r="E214">
        <v>5</v>
      </c>
      <c r="F214">
        <v>10</v>
      </c>
      <c r="G214">
        <v>0</v>
      </c>
      <c r="H214" s="48">
        <v>0</v>
      </c>
      <c r="I214">
        <v>10</v>
      </c>
      <c r="J214">
        <v>0</v>
      </c>
      <c r="K214">
        <v>0</v>
      </c>
      <c r="L214" s="48"/>
      <c r="M214">
        <v>0</v>
      </c>
      <c r="N214">
        <v>5</v>
      </c>
      <c r="O214">
        <v>0</v>
      </c>
      <c r="P214" s="48">
        <v>0</v>
      </c>
      <c r="Q214">
        <v>5</v>
      </c>
      <c r="R214">
        <v>0</v>
      </c>
      <c r="S214">
        <v>0</v>
      </c>
      <c r="T214" s="48"/>
      <c r="U214">
        <v>0</v>
      </c>
      <c r="V214">
        <v>10</v>
      </c>
      <c r="W214">
        <v>5</v>
      </c>
      <c r="X214" s="48">
        <v>0.33333333333333331</v>
      </c>
      <c r="Y214">
        <v>15</v>
      </c>
      <c r="Z214">
        <v>0</v>
      </c>
      <c r="AA214">
        <v>0</v>
      </c>
      <c r="AB214" s="48"/>
      <c r="AC214">
        <v>0</v>
      </c>
      <c r="AD214" s="53">
        <v>0</v>
      </c>
      <c r="AE214" s="54">
        <v>0</v>
      </c>
      <c r="AF214" s="51"/>
      <c r="AG214" s="52">
        <v>0</v>
      </c>
      <c r="AI214" s="7" t="s">
        <v>96</v>
      </c>
      <c r="AJ214" s="7" t="s">
        <v>393</v>
      </c>
      <c r="AN214" s="7" t="s">
        <v>96</v>
      </c>
      <c r="AO214" s="7">
        <v>0</v>
      </c>
      <c r="AR214" s="7" t="s">
        <v>145</v>
      </c>
      <c r="AS214" s="7" t="s">
        <v>234</v>
      </c>
    </row>
    <row r="215" spans="1:45" hidden="1" x14ac:dyDescent="0.25">
      <c r="A215" t="s">
        <v>143</v>
      </c>
      <c r="B215">
        <v>10</v>
      </c>
      <c r="C215">
        <v>45</v>
      </c>
      <c r="D215" s="48">
        <v>0.9</v>
      </c>
      <c r="E215">
        <v>50</v>
      </c>
      <c r="F215">
        <v>90</v>
      </c>
      <c r="G215">
        <v>25</v>
      </c>
      <c r="H215" s="48">
        <v>0.21739130434782608</v>
      </c>
      <c r="I215">
        <v>115</v>
      </c>
      <c r="J215">
        <v>0</v>
      </c>
      <c r="K215">
        <v>0</v>
      </c>
      <c r="L215" s="48"/>
      <c r="M215">
        <v>0</v>
      </c>
      <c r="N215">
        <v>170</v>
      </c>
      <c r="O215">
        <v>15</v>
      </c>
      <c r="P215" s="48">
        <v>8.1081081081081086E-2</v>
      </c>
      <c r="Q215">
        <v>185</v>
      </c>
      <c r="R215">
        <v>400</v>
      </c>
      <c r="S215">
        <v>35</v>
      </c>
      <c r="T215" s="48">
        <v>8.0459770114942528E-2</v>
      </c>
      <c r="U215">
        <v>435</v>
      </c>
      <c r="V215">
        <v>100</v>
      </c>
      <c r="W215">
        <v>270</v>
      </c>
      <c r="X215" s="48">
        <v>0.72972972972972971</v>
      </c>
      <c r="Y215">
        <v>370</v>
      </c>
      <c r="Z215">
        <v>25</v>
      </c>
      <c r="AA215">
        <v>45</v>
      </c>
      <c r="AB215" s="48">
        <v>0.6428571428571429</v>
      </c>
      <c r="AC215">
        <v>70</v>
      </c>
      <c r="AD215" s="53">
        <v>20</v>
      </c>
      <c r="AE215" s="54">
        <v>0</v>
      </c>
      <c r="AF215" s="51">
        <v>0</v>
      </c>
      <c r="AG215" s="52">
        <v>20</v>
      </c>
      <c r="AI215" s="7" t="s">
        <v>98</v>
      </c>
      <c r="AJ215" s="7" t="s">
        <v>394</v>
      </c>
      <c r="AN215" s="7" t="s">
        <v>98</v>
      </c>
      <c r="AO215" s="7">
        <v>0</v>
      </c>
      <c r="AR215" s="7" t="s">
        <v>146</v>
      </c>
      <c r="AS215" s="7" t="s">
        <v>234</v>
      </c>
    </row>
    <row r="216" spans="1:45" hidden="1" x14ac:dyDescent="0.25">
      <c r="A216" t="s">
        <v>144</v>
      </c>
      <c r="B216">
        <v>0</v>
      </c>
      <c r="C216">
        <v>0</v>
      </c>
      <c r="D216" s="48"/>
      <c r="E216">
        <v>0</v>
      </c>
      <c r="F216">
        <v>1000</v>
      </c>
      <c r="G216">
        <v>0</v>
      </c>
      <c r="H216" s="48">
        <v>0</v>
      </c>
      <c r="I216">
        <v>1005</v>
      </c>
      <c r="J216">
        <v>0</v>
      </c>
      <c r="K216">
        <v>0</v>
      </c>
      <c r="L216" s="48"/>
      <c r="M216">
        <v>0</v>
      </c>
      <c r="N216">
        <v>1045</v>
      </c>
      <c r="O216">
        <v>10</v>
      </c>
      <c r="P216" s="48">
        <v>9.4786729857819912E-3</v>
      </c>
      <c r="Q216">
        <v>1055</v>
      </c>
      <c r="R216">
        <v>1610</v>
      </c>
      <c r="S216">
        <v>75</v>
      </c>
      <c r="T216" s="48">
        <v>4.4510385756676561E-2</v>
      </c>
      <c r="U216">
        <v>1685</v>
      </c>
      <c r="V216">
        <v>2760</v>
      </c>
      <c r="W216">
        <v>175</v>
      </c>
      <c r="X216" s="48">
        <v>5.9625212947189095E-2</v>
      </c>
      <c r="Y216">
        <v>2935</v>
      </c>
      <c r="Z216">
        <v>650</v>
      </c>
      <c r="AA216">
        <v>80</v>
      </c>
      <c r="AB216" s="48">
        <v>0.10884353741496598</v>
      </c>
      <c r="AC216">
        <v>735</v>
      </c>
      <c r="AD216" s="53">
        <v>0</v>
      </c>
      <c r="AE216" s="54">
        <v>0</v>
      </c>
      <c r="AF216" s="51">
        <v>0</v>
      </c>
      <c r="AG216" s="52">
        <v>0</v>
      </c>
      <c r="AI216" s="7" t="s">
        <v>104</v>
      </c>
      <c r="AJ216" s="7" t="s">
        <v>395</v>
      </c>
      <c r="AN216" s="7" t="s">
        <v>104</v>
      </c>
      <c r="AO216" s="7">
        <v>1167</v>
      </c>
      <c r="AR216" s="7" t="s">
        <v>147</v>
      </c>
      <c r="AS216" s="7" t="s">
        <v>243</v>
      </c>
    </row>
    <row r="217" spans="1:45" hidden="1" x14ac:dyDescent="0.25">
      <c r="A217" t="s">
        <v>145</v>
      </c>
      <c r="B217">
        <v>105</v>
      </c>
      <c r="C217">
        <v>5</v>
      </c>
      <c r="D217" s="48">
        <v>4.5454545454545456E-2</v>
      </c>
      <c r="E217">
        <v>110</v>
      </c>
      <c r="F217">
        <v>50</v>
      </c>
      <c r="G217">
        <v>5</v>
      </c>
      <c r="H217" s="48">
        <v>0.1</v>
      </c>
      <c r="I217">
        <v>50</v>
      </c>
      <c r="J217">
        <v>0</v>
      </c>
      <c r="K217">
        <v>0</v>
      </c>
      <c r="L217" s="48"/>
      <c r="M217">
        <v>0</v>
      </c>
      <c r="N217">
        <v>40</v>
      </c>
      <c r="O217">
        <v>0</v>
      </c>
      <c r="P217" s="48">
        <v>0</v>
      </c>
      <c r="Q217">
        <v>40</v>
      </c>
      <c r="R217">
        <v>365</v>
      </c>
      <c r="S217">
        <v>15</v>
      </c>
      <c r="T217" s="48">
        <v>3.9473684210526314E-2</v>
      </c>
      <c r="U217">
        <v>380</v>
      </c>
      <c r="V217">
        <v>875</v>
      </c>
      <c r="W217">
        <v>80</v>
      </c>
      <c r="X217" s="48">
        <v>8.4210526315789472E-2</v>
      </c>
      <c r="Y217">
        <v>950</v>
      </c>
      <c r="Z217">
        <v>205</v>
      </c>
      <c r="AA217">
        <v>20</v>
      </c>
      <c r="AB217" s="48">
        <v>8.8888888888888892E-2</v>
      </c>
      <c r="AC217">
        <v>225</v>
      </c>
      <c r="AD217" s="53">
        <v>35</v>
      </c>
      <c r="AE217" s="54">
        <v>0</v>
      </c>
      <c r="AF217" s="51">
        <v>4.967921186234843E-2</v>
      </c>
      <c r="AG217" s="52">
        <v>35</v>
      </c>
      <c r="AI217" s="7" t="s">
        <v>145</v>
      </c>
      <c r="AJ217" s="7" t="s">
        <v>396</v>
      </c>
      <c r="AN217" s="7" t="s">
        <v>145</v>
      </c>
      <c r="AO217" s="7">
        <v>640</v>
      </c>
      <c r="AR217" s="7" t="s">
        <v>148</v>
      </c>
      <c r="AS217" s="7" t="s">
        <v>234</v>
      </c>
    </row>
    <row r="218" spans="1:45" hidden="1" x14ac:dyDescent="0.25">
      <c r="A218" t="s">
        <v>146</v>
      </c>
      <c r="B218">
        <v>5</v>
      </c>
      <c r="C218">
        <v>0</v>
      </c>
      <c r="D218" s="48">
        <v>0</v>
      </c>
      <c r="E218">
        <v>5</v>
      </c>
      <c r="F218">
        <v>0</v>
      </c>
      <c r="G218">
        <v>0</v>
      </c>
      <c r="H218" s="48"/>
      <c r="I218">
        <v>0</v>
      </c>
      <c r="J218">
        <v>0</v>
      </c>
      <c r="K218">
        <v>0</v>
      </c>
      <c r="L218" s="48"/>
      <c r="M218">
        <v>0</v>
      </c>
      <c r="N218">
        <v>0</v>
      </c>
      <c r="O218">
        <v>0</v>
      </c>
      <c r="P218" s="48"/>
      <c r="Q218">
        <v>0</v>
      </c>
      <c r="R218">
        <v>10</v>
      </c>
      <c r="S218">
        <v>0</v>
      </c>
      <c r="T218" s="48">
        <v>0</v>
      </c>
      <c r="U218">
        <v>10</v>
      </c>
      <c r="V218">
        <v>10</v>
      </c>
      <c r="W218">
        <v>0</v>
      </c>
      <c r="X218" s="48">
        <v>0</v>
      </c>
      <c r="Y218">
        <v>10</v>
      </c>
      <c r="Z218">
        <v>5</v>
      </c>
      <c r="AA218">
        <v>0</v>
      </c>
      <c r="AB218" s="48">
        <v>0</v>
      </c>
      <c r="AC218">
        <v>5</v>
      </c>
      <c r="AD218" s="53">
        <v>0</v>
      </c>
      <c r="AE218" s="54">
        <v>0</v>
      </c>
      <c r="AF218" s="51"/>
      <c r="AG218" s="52">
        <v>0</v>
      </c>
      <c r="AI218" s="7" t="s">
        <v>132</v>
      </c>
      <c r="AN218" s="7" t="s">
        <v>132</v>
      </c>
      <c r="AO218" s="7">
        <v>0</v>
      </c>
      <c r="AR218" s="7" t="s">
        <v>149</v>
      </c>
      <c r="AS218" s="7" t="s">
        <v>234</v>
      </c>
    </row>
    <row r="219" spans="1:45" hidden="1" x14ac:dyDescent="0.25">
      <c r="A219" t="s">
        <v>147</v>
      </c>
      <c r="B219">
        <v>25</v>
      </c>
      <c r="C219">
        <v>10</v>
      </c>
      <c r="D219" s="48">
        <v>0.2857142857142857</v>
      </c>
      <c r="E219">
        <v>35</v>
      </c>
      <c r="F219">
        <v>445</v>
      </c>
      <c r="G219">
        <v>60</v>
      </c>
      <c r="H219" s="48">
        <v>0.11881188118811881</v>
      </c>
      <c r="I219">
        <v>505</v>
      </c>
      <c r="J219">
        <v>0</v>
      </c>
      <c r="K219">
        <v>0</v>
      </c>
      <c r="L219" s="48"/>
      <c r="M219">
        <v>0</v>
      </c>
      <c r="N219">
        <v>530</v>
      </c>
      <c r="O219">
        <v>75</v>
      </c>
      <c r="P219" s="48">
        <v>0.12396694214876033</v>
      </c>
      <c r="Q219">
        <v>605</v>
      </c>
      <c r="R219">
        <v>325</v>
      </c>
      <c r="S219">
        <v>305</v>
      </c>
      <c r="T219" s="48">
        <v>0.48031496062992124</v>
      </c>
      <c r="U219">
        <v>635</v>
      </c>
      <c r="V219">
        <v>110</v>
      </c>
      <c r="W219">
        <v>845</v>
      </c>
      <c r="X219" s="48">
        <v>0.88481675392670156</v>
      </c>
      <c r="Y219">
        <v>955</v>
      </c>
      <c r="Z219">
        <v>15</v>
      </c>
      <c r="AA219">
        <v>95</v>
      </c>
      <c r="AB219" s="48">
        <v>0.86363636363636365</v>
      </c>
      <c r="AC219">
        <v>110</v>
      </c>
      <c r="AD219" s="53">
        <v>0</v>
      </c>
      <c r="AE219" s="54">
        <v>5</v>
      </c>
      <c r="AF219" s="51">
        <v>1</v>
      </c>
      <c r="AG219" s="52">
        <v>5</v>
      </c>
      <c r="AI219" s="7" t="s">
        <v>82</v>
      </c>
      <c r="AJ219" s="7" t="s">
        <v>397</v>
      </c>
      <c r="AN219" s="7" t="s">
        <v>82</v>
      </c>
      <c r="AO219" s="7">
        <v>0</v>
      </c>
      <c r="AR219" s="7" t="s">
        <v>150</v>
      </c>
      <c r="AS219" s="7" t="s">
        <v>234</v>
      </c>
    </row>
    <row r="220" spans="1:45" hidden="1" x14ac:dyDescent="0.25">
      <c r="A220" t="s">
        <v>148</v>
      </c>
      <c r="B220">
        <v>35</v>
      </c>
      <c r="C220">
        <v>0</v>
      </c>
      <c r="D220" s="48">
        <v>0</v>
      </c>
      <c r="E220">
        <v>35</v>
      </c>
      <c r="F220">
        <v>115</v>
      </c>
      <c r="G220">
        <v>5</v>
      </c>
      <c r="H220" s="48">
        <v>4.3478260869565216E-2</v>
      </c>
      <c r="I220">
        <v>115</v>
      </c>
      <c r="J220">
        <v>0</v>
      </c>
      <c r="K220">
        <v>0</v>
      </c>
      <c r="L220" s="48"/>
      <c r="M220">
        <v>0</v>
      </c>
      <c r="N220">
        <v>175</v>
      </c>
      <c r="O220">
        <v>0</v>
      </c>
      <c r="P220" s="48">
        <v>0</v>
      </c>
      <c r="Q220">
        <v>175</v>
      </c>
      <c r="R220">
        <v>770</v>
      </c>
      <c r="S220">
        <v>40</v>
      </c>
      <c r="T220" s="48">
        <v>4.9689440993788817E-2</v>
      </c>
      <c r="U220">
        <v>805</v>
      </c>
      <c r="V220">
        <v>130</v>
      </c>
      <c r="W220">
        <v>285</v>
      </c>
      <c r="X220" s="48">
        <v>0.68674698795180722</v>
      </c>
      <c r="Y220">
        <v>415</v>
      </c>
      <c r="Z220">
        <v>10</v>
      </c>
      <c r="AA220">
        <v>80</v>
      </c>
      <c r="AB220" s="48">
        <v>0.94117647058823528</v>
      </c>
      <c r="AC220">
        <v>85</v>
      </c>
      <c r="AD220" s="53">
        <v>0</v>
      </c>
      <c r="AE220" s="54">
        <v>0</v>
      </c>
      <c r="AF220" s="51"/>
      <c r="AG220" s="52">
        <v>0</v>
      </c>
      <c r="AI220" s="7" t="s">
        <v>142</v>
      </c>
      <c r="AJ220" s="7" t="s">
        <v>398</v>
      </c>
      <c r="AN220" s="7" t="s">
        <v>142</v>
      </c>
      <c r="AO220" s="7">
        <v>11</v>
      </c>
      <c r="AR220" s="7" t="s">
        <v>151</v>
      </c>
      <c r="AS220" s="7" t="s">
        <v>234</v>
      </c>
    </row>
    <row r="221" spans="1:45" hidden="1" x14ac:dyDescent="0.25">
      <c r="A221" t="s">
        <v>149</v>
      </c>
      <c r="B221">
        <v>5</v>
      </c>
      <c r="C221">
        <v>0</v>
      </c>
      <c r="D221" s="48">
        <v>0</v>
      </c>
      <c r="E221">
        <v>5</v>
      </c>
      <c r="F221">
        <v>35</v>
      </c>
      <c r="G221">
        <v>0</v>
      </c>
      <c r="H221" s="48">
        <v>0</v>
      </c>
      <c r="I221">
        <v>35</v>
      </c>
      <c r="J221">
        <v>0</v>
      </c>
      <c r="K221">
        <v>0</v>
      </c>
      <c r="L221" s="48"/>
      <c r="M221">
        <v>0</v>
      </c>
      <c r="N221">
        <v>105</v>
      </c>
      <c r="O221">
        <v>0</v>
      </c>
      <c r="P221" s="48">
        <v>0</v>
      </c>
      <c r="Q221">
        <v>105</v>
      </c>
      <c r="R221">
        <v>335</v>
      </c>
      <c r="S221">
        <v>10</v>
      </c>
      <c r="T221" s="48">
        <v>2.8571428571428571E-2</v>
      </c>
      <c r="U221">
        <v>350</v>
      </c>
      <c r="V221">
        <v>20</v>
      </c>
      <c r="W221">
        <v>25</v>
      </c>
      <c r="X221" s="48">
        <v>0.55555555555555558</v>
      </c>
      <c r="Y221">
        <v>45</v>
      </c>
      <c r="Z221">
        <v>0</v>
      </c>
      <c r="AA221">
        <v>10</v>
      </c>
      <c r="AB221" s="48">
        <v>1</v>
      </c>
      <c r="AC221">
        <v>10</v>
      </c>
      <c r="AD221" s="53">
        <v>0</v>
      </c>
      <c r="AE221" s="54">
        <v>0</v>
      </c>
      <c r="AF221" s="51">
        <v>0</v>
      </c>
      <c r="AG221" s="52">
        <v>0</v>
      </c>
      <c r="AI221" s="7" t="s">
        <v>148</v>
      </c>
      <c r="AJ221" s="7" t="s">
        <v>399</v>
      </c>
      <c r="AN221" s="7" t="s">
        <v>148</v>
      </c>
      <c r="AO221" s="7">
        <v>3</v>
      </c>
      <c r="AR221" s="7" t="s">
        <v>152</v>
      </c>
      <c r="AS221" s="7" t="s">
        <v>234</v>
      </c>
    </row>
    <row r="222" spans="1:45" hidden="1" x14ac:dyDescent="0.25">
      <c r="A222" t="s">
        <v>150</v>
      </c>
      <c r="B222">
        <v>20</v>
      </c>
      <c r="C222">
        <v>0</v>
      </c>
      <c r="D222" s="48">
        <v>0</v>
      </c>
      <c r="E222">
        <v>20</v>
      </c>
      <c r="F222">
        <v>15</v>
      </c>
      <c r="G222">
        <v>0</v>
      </c>
      <c r="H222" s="48">
        <v>0</v>
      </c>
      <c r="I222">
        <v>15</v>
      </c>
      <c r="J222">
        <v>0</v>
      </c>
      <c r="K222">
        <v>0</v>
      </c>
      <c r="L222" s="48"/>
      <c r="M222">
        <v>0</v>
      </c>
      <c r="N222">
        <v>30</v>
      </c>
      <c r="O222">
        <v>0</v>
      </c>
      <c r="P222" s="48">
        <v>0</v>
      </c>
      <c r="Q222">
        <v>35</v>
      </c>
      <c r="R222">
        <v>140</v>
      </c>
      <c r="S222">
        <v>10</v>
      </c>
      <c r="T222" s="48">
        <v>6.8965517241379309E-2</v>
      </c>
      <c r="U222">
        <v>145</v>
      </c>
      <c r="V222">
        <v>100</v>
      </c>
      <c r="W222">
        <v>455</v>
      </c>
      <c r="X222" s="48">
        <v>0.82727272727272727</v>
      </c>
      <c r="Y222">
        <v>550</v>
      </c>
      <c r="Z222">
        <v>55</v>
      </c>
      <c r="AA222">
        <v>130</v>
      </c>
      <c r="AB222" s="48">
        <v>0.70270270270270274</v>
      </c>
      <c r="AC222">
        <v>185</v>
      </c>
      <c r="AD222" s="53">
        <v>0</v>
      </c>
      <c r="AE222" s="54">
        <v>0</v>
      </c>
      <c r="AF222" s="51">
        <v>0</v>
      </c>
      <c r="AG222" s="52">
        <v>0</v>
      </c>
      <c r="AI222" s="7" t="s">
        <v>143</v>
      </c>
      <c r="AJ222" s="7" t="s">
        <v>400</v>
      </c>
      <c r="AN222" s="7" t="s">
        <v>143</v>
      </c>
      <c r="AO222" s="7">
        <v>0</v>
      </c>
      <c r="AR222" s="7" t="s">
        <v>153</v>
      </c>
      <c r="AS222" s="7" t="s">
        <v>234</v>
      </c>
    </row>
    <row r="223" spans="1:45" hidden="1" x14ac:dyDescent="0.25">
      <c r="A223" t="s">
        <v>151</v>
      </c>
      <c r="B223">
        <v>30</v>
      </c>
      <c r="C223">
        <v>0</v>
      </c>
      <c r="D223" s="48">
        <v>0</v>
      </c>
      <c r="E223">
        <v>30</v>
      </c>
      <c r="F223">
        <v>75</v>
      </c>
      <c r="G223">
        <v>5</v>
      </c>
      <c r="H223" s="48">
        <v>6.25E-2</v>
      </c>
      <c r="I223">
        <v>80</v>
      </c>
      <c r="J223">
        <v>0</v>
      </c>
      <c r="K223">
        <v>0</v>
      </c>
      <c r="L223" s="48"/>
      <c r="M223">
        <v>0</v>
      </c>
      <c r="N223">
        <v>185</v>
      </c>
      <c r="O223">
        <v>5</v>
      </c>
      <c r="P223" s="48">
        <v>2.6315789473684209E-2</v>
      </c>
      <c r="Q223">
        <v>190</v>
      </c>
      <c r="R223">
        <v>420</v>
      </c>
      <c r="S223">
        <v>5</v>
      </c>
      <c r="T223" s="48">
        <v>1.1764705882352941E-2</v>
      </c>
      <c r="U223">
        <v>425</v>
      </c>
      <c r="V223">
        <v>280</v>
      </c>
      <c r="W223">
        <v>645</v>
      </c>
      <c r="X223" s="48">
        <v>0.69729729729729728</v>
      </c>
      <c r="Y223">
        <v>925</v>
      </c>
      <c r="Z223">
        <v>95</v>
      </c>
      <c r="AA223">
        <v>10</v>
      </c>
      <c r="AB223" s="48">
        <v>9.0909090909090912E-2</v>
      </c>
      <c r="AC223">
        <v>110</v>
      </c>
      <c r="AD223" s="53">
        <v>0</v>
      </c>
      <c r="AE223" s="54">
        <v>5</v>
      </c>
      <c r="AF223" s="51">
        <v>1</v>
      </c>
      <c r="AG223" s="52">
        <v>5</v>
      </c>
      <c r="AI223" s="7" t="s">
        <v>141</v>
      </c>
      <c r="AJ223" s="7" t="s">
        <v>401</v>
      </c>
      <c r="AN223" s="7" t="s">
        <v>141</v>
      </c>
      <c r="AR223" s="7" t="s">
        <v>154</v>
      </c>
      <c r="AS223" s="7" t="s">
        <v>234</v>
      </c>
    </row>
    <row r="224" spans="1:45" hidden="1" x14ac:dyDescent="0.25">
      <c r="A224" t="s">
        <v>152</v>
      </c>
      <c r="B224">
        <v>15</v>
      </c>
      <c r="C224">
        <v>10</v>
      </c>
      <c r="D224" s="48">
        <v>0.4</v>
      </c>
      <c r="E224">
        <v>25</v>
      </c>
      <c r="F224">
        <v>35</v>
      </c>
      <c r="G224">
        <v>5</v>
      </c>
      <c r="H224" s="48">
        <v>0.125</v>
      </c>
      <c r="I224">
        <v>40</v>
      </c>
      <c r="J224">
        <v>0</v>
      </c>
      <c r="K224">
        <v>0</v>
      </c>
      <c r="L224" s="48"/>
      <c r="M224">
        <v>0</v>
      </c>
      <c r="N224">
        <v>45</v>
      </c>
      <c r="O224">
        <v>5</v>
      </c>
      <c r="P224" s="48">
        <v>0.1111111111111111</v>
      </c>
      <c r="Q224">
        <v>45</v>
      </c>
      <c r="R224">
        <v>210</v>
      </c>
      <c r="S224">
        <v>15</v>
      </c>
      <c r="T224" s="48">
        <v>6.6666666666666666E-2</v>
      </c>
      <c r="U224">
        <v>225</v>
      </c>
      <c r="V224">
        <v>85</v>
      </c>
      <c r="W224">
        <v>290</v>
      </c>
      <c r="X224" s="48">
        <v>0.76315789473684215</v>
      </c>
      <c r="Y224">
        <v>380</v>
      </c>
      <c r="Z224">
        <v>5</v>
      </c>
      <c r="AA224">
        <v>10</v>
      </c>
      <c r="AB224" s="48">
        <v>0.66666666666666663</v>
      </c>
      <c r="AC224">
        <v>15</v>
      </c>
      <c r="AD224" s="53">
        <v>0</v>
      </c>
      <c r="AE224" s="54">
        <v>0</v>
      </c>
      <c r="AF224" s="51"/>
      <c r="AG224" s="52">
        <v>0</v>
      </c>
      <c r="AI224" s="7" t="s">
        <v>154</v>
      </c>
      <c r="AJ224" s="7" t="s">
        <v>402</v>
      </c>
      <c r="AN224" s="7" t="s">
        <v>154</v>
      </c>
      <c r="AO224" s="7">
        <v>0</v>
      </c>
      <c r="AR224" s="7" t="s">
        <v>403</v>
      </c>
      <c r="AS224" s="7" t="s">
        <v>234</v>
      </c>
    </row>
    <row r="225" spans="1:45" hidden="1" x14ac:dyDescent="0.25">
      <c r="A225" t="s">
        <v>153</v>
      </c>
      <c r="B225">
        <v>30</v>
      </c>
      <c r="C225">
        <v>0</v>
      </c>
      <c r="D225" s="48">
        <v>0</v>
      </c>
      <c r="E225">
        <v>30</v>
      </c>
      <c r="F225">
        <v>50</v>
      </c>
      <c r="G225">
        <v>5</v>
      </c>
      <c r="H225" s="48">
        <v>9.0909090909090912E-2</v>
      </c>
      <c r="I225">
        <v>55</v>
      </c>
      <c r="J225">
        <v>0</v>
      </c>
      <c r="K225">
        <v>0</v>
      </c>
      <c r="L225" s="48"/>
      <c r="M225">
        <v>0</v>
      </c>
      <c r="N225">
        <v>130</v>
      </c>
      <c r="O225">
        <v>0</v>
      </c>
      <c r="P225" s="48">
        <v>0</v>
      </c>
      <c r="Q225">
        <v>130</v>
      </c>
      <c r="R225">
        <v>460</v>
      </c>
      <c r="S225">
        <v>10</v>
      </c>
      <c r="T225" s="48">
        <v>2.1276595744680851E-2</v>
      </c>
      <c r="U225">
        <v>470</v>
      </c>
      <c r="V225">
        <v>120</v>
      </c>
      <c r="W225">
        <v>25</v>
      </c>
      <c r="X225" s="48">
        <v>0.17241379310344829</v>
      </c>
      <c r="Y225">
        <v>145</v>
      </c>
      <c r="Z225">
        <v>5</v>
      </c>
      <c r="AA225">
        <v>0</v>
      </c>
      <c r="AB225" s="48">
        <v>0</v>
      </c>
      <c r="AC225">
        <v>5</v>
      </c>
      <c r="AD225" s="53">
        <v>0</v>
      </c>
      <c r="AE225" s="54">
        <v>0</v>
      </c>
      <c r="AF225" s="51"/>
      <c r="AG225" s="52">
        <v>0</v>
      </c>
      <c r="AI225" s="7" t="s">
        <v>403</v>
      </c>
      <c r="AJ225" s="7" t="s">
        <v>404</v>
      </c>
      <c r="AN225" s="7" t="s">
        <v>403</v>
      </c>
      <c r="AO225" s="7">
        <v>0</v>
      </c>
      <c r="AR225" s="7" t="s">
        <v>155</v>
      </c>
      <c r="AS225" s="7" t="s">
        <v>234</v>
      </c>
    </row>
    <row r="226" spans="1:45" hidden="1" x14ac:dyDescent="0.25">
      <c r="A226" t="s">
        <v>154</v>
      </c>
      <c r="B226">
        <v>10</v>
      </c>
      <c r="C226">
        <v>0</v>
      </c>
      <c r="D226" s="48">
        <v>0</v>
      </c>
      <c r="E226">
        <v>10</v>
      </c>
      <c r="F226">
        <v>20</v>
      </c>
      <c r="G226">
        <v>5</v>
      </c>
      <c r="H226" s="48">
        <v>0.2</v>
      </c>
      <c r="I226">
        <v>25</v>
      </c>
      <c r="J226">
        <v>0</v>
      </c>
      <c r="K226">
        <v>0</v>
      </c>
      <c r="L226" s="48"/>
      <c r="M226">
        <v>0</v>
      </c>
      <c r="N226">
        <v>60</v>
      </c>
      <c r="O226">
        <v>0</v>
      </c>
      <c r="P226" s="48">
        <v>0</v>
      </c>
      <c r="Q226">
        <v>65</v>
      </c>
      <c r="R226">
        <v>300</v>
      </c>
      <c r="S226">
        <v>15</v>
      </c>
      <c r="T226" s="48">
        <v>4.7619047619047616E-2</v>
      </c>
      <c r="U226">
        <v>315</v>
      </c>
      <c r="V226">
        <v>65</v>
      </c>
      <c r="W226">
        <v>305</v>
      </c>
      <c r="X226" s="48">
        <v>0.82432432432432434</v>
      </c>
      <c r="Y226">
        <v>370</v>
      </c>
      <c r="Z226">
        <v>0</v>
      </c>
      <c r="AA226">
        <v>0</v>
      </c>
      <c r="AB226" s="48"/>
      <c r="AC226">
        <v>0</v>
      </c>
      <c r="AD226" s="53">
        <v>5</v>
      </c>
      <c r="AE226" s="54">
        <v>0</v>
      </c>
      <c r="AF226" s="51">
        <v>0.4</v>
      </c>
      <c r="AG226" s="52">
        <v>5</v>
      </c>
      <c r="AI226" s="7" t="s">
        <v>155</v>
      </c>
      <c r="AJ226" s="7" t="s">
        <v>405</v>
      </c>
      <c r="AN226" s="7" t="s">
        <v>155</v>
      </c>
      <c r="AR226" s="7" t="s">
        <v>156</v>
      </c>
      <c r="AS226" s="7" t="s">
        <v>243</v>
      </c>
    </row>
    <row r="227" spans="1:45" hidden="1" x14ac:dyDescent="0.25">
      <c r="A227" t="s">
        <v>184</v>
      </c>
      <c r="B227">
        <v>5</v>
      </c>
      <c r="C227">
        <v>0</v>
      </c>
      <c r="D227" s="48">
        <v>0</v>
      </c>
      <c r="E227">
        <v>5</v>
      </c>
      <c r="F227">
        <v>0</v>
      </c>
      <c r="G227">
        <v>0</v>
      </c>
      <c r="H227" s="48"/>
      <c r="I227">
        <v>0</v>
      </c>
      <c r="J227">
        <v>0</v>
      </c>
      <c r="K227">
        <v>0</v>
      </c>
      <c r="L227" s="48"/>
      <c r="M227">
        <v>0</v>
      </c>
      <c r="N227">
        <v>5</v>
      </c>
      <c r="O227">
        <v>0</v>
      </c>
      <c r="P227" s="48">
        <v>0</v>
      </c>
      <c r="Q227">
        <v>5</v>
      </c>
      <c r="R227">
        <v>25</v>
      </c>
      <c r="S227">
        <v>0</v>
      </c>
      <c r="T227" s="48">
        <v>0</v>
      </c>
      <c r="U227">
        <v>30</v>
      </c>
      <c r="V227">
        <v>65</v>
      </c>
      <c r="W227">
        <v>5</v>
      </c>
      <c r="X227" s="48">
        <v>7.1428571428571425E-2</v>
      </c>
      <c r="Y227">
        <v>70</v>
      </c>
      <c r="Z227">
        <v>0</v>
      </c>
      <c r="AA227">
        <v>0</v>
      </c>
      <c r="AB227" s="48"/>
      <c r="AC227">
        <v>0</v>
      </c>
      <c r="AD227" s="53">
        <v>0</v>
      </c>
      <c r="AE227" s="54">
        <v>0</v>
      </c>
      <c r="AF227" s="51"/>
      <c r="AG227" s="52">
        <v>0</v>
      </c>
    </row>
    <row r="228" spans="1:45" hidden="1" x14ac:dyDescent="0.25">
      <c r="A228" t="s">
        <v>155</v>
      </c>
      <c r="B228">
        <v>15</v>
      </c>
      <c r="C228">
        <v>0</v>
      </c>
      <c r="D228" s="48">
        <v>0</v>
      </c>
      <c r="E228">
        <v>15</v>
      </c>
      <c r="F228">
        <v>5</v>
      </c>
      <c r="G228">
        <v>0</v>
      </c>
      <c r="H228" s="48">
        <v>0</v>
      </c>
      <c r="I228">
        <v>5</v>
      </c>
      <c r="J228">
        <v>0</v>
      </c>
      <c r="K228">
        <v>0</v>
      </c>
      <c r="L228" s="48"/>
      <c r="M228">
        <v>0</v>
      </c>
      <c r="N228">
        <v>230</v>
      </c>
      <c r="O228">
        <v>10</v>
      </c>
      <c r="P228" s="48">
        <v>4.2553191489361701E-2</v>
      </c>
      <c r="Q228">
        <v>235</v>
      </c>
      <c r="R228">
        <v>20</v>
      </c>
      <c r="S228">
        <v>0</v>
      </c>
      <c r="T228" s="48">
        <v>0</v>
      </c>
      <c r="U228">
        <v>20</v>
      </c>
      <c r="V228">
        <v>0</v>
      </c>
      <c r="W228">
        <v>0</v>
      </c>
      <c r="X228" s="48"/>
      <c r="Y228">
        <v>0</v>
      </c>
      <c r="Z228">
        <v>35</v>
      </c>
      <c r="AA228">
        <v>5</v>
      </c>
      <c r="AB228" s="48">
        <v>0.125</v>
      </c>
      <c r="AC228">
        <v>40</v>
      </c>
      <c r="AD228" s="53">
        <v>0</v>
      </c>
      <c r="AE228" s="54">
        <v>0</v>
      </c>
      <c r="AF228" s="51">
        <v>1</v>
      </c>
      <c r="AG228" s="52">
        <v>0</v>
      </c>
    </row>
    <row r="229" spans="1:45" hidden="1" x14ac:dyDescent="0.25">
      <c r="A229" t="s">
        <v>156</v>
      </c>
      <c r="B229">
        <v>25</v>
      </c>
      <c r="C229">
        <v>0</v>
      </c>
      <c r="D229" s="48">
        <v>0</v>
      </c>
      <c r="E229">
        <v>25</v>
      </c>
      <c r="F229">
        <v>280</v>
      </c>
      <c r="G229">
        <v>10</v>
      </c>
      <c r="H229" s="48">
        <v>3.4482758620689655E-2</v>
      </c>
      <c r="I229">
        <v>290</v>
      </c>
      <c r="J229">
        <v>0</v>
      </c>
      <c r="K229">
        <v>0</v>
      </c>
      <c r="L229" s="48"/>
      <c r="M229">
        <v>0</v>
      </c>
      <c r="N229">
        <v>340</v>
      </c>
      <c r="O229">
        <v>5</v>
      </c>
      <c r="P229" s="48">
        <v>1.4492753623188406E-2</v>
      </c>
      <c r="Q229">
        <v>345</v>
      </c>
      <c r="R229">
        <v>445</v>
      </c>
      <c r="S229">
        <v>75</v>
      </c>
      <c r="T229" s="48">
        <v>0.14423076923076922</v>
      </c>
      <c r="U229">
        <v>520</v>
      </c>
      <c r="V229">
        <v>115</v>
      </c>
      <c r="W229">
        <v>430</v>
      </c>
      <c r="X229" s="48">
        <v>0.78899082568807344</v>
      </c>
      <c r="Y229">
        <v>545</v>
      </c>
      <c r="Z229">
        <v>40</v>
      </c>
      <c r="AA229">
        <v>15</v>
      </c>
      <c r="AB229" s="48">
        <v>0.27272727272727271</v>
      </c>
      <c r="AC229">
        <v>55</v>
      </c>
      <c r="AD229" s="53">
        <v>0</v>
      </c>
      <c r="AE229" s="54">
        <v>0</v>
      </c>
      <c r="AF229" s="51"/>
      <c r="AG229" s="52">
        <v>0</v>
      </c>
    </row>
    <row r="230" spans="1:45" hidden="1" x14ac:dyDescent="0.25">
      <c r="A230" t="s">
        <v>227</v>
      </c>
      <c r="B230">
        <v>4315</v>
      </c>
      <c r="C230">
        <v>525</v>
      </c>
      <c r="D230" s="48">
        <v>0.10847107438016529</v>
      </c>
      <c r="E230">
        <v>4840</v>
      </c>
      <c r="F230">
        <v>19050</v>
      </c>
      <c r="G230">
        <v>1500</v>
      </c>
      <c r="H230" s="48">
        <v>7.2992700729927001E-2</v>
      </c>
      <c r="I230">
        <v>20550</v>
      </c>
      <c r="J230">
        <v>40</v>
      </c>
      <c r="K230">
        <v>5</v>
      </c>
      <c r="L230" s="48">
        <v>0.1</v>
      </c>
      <c r="M230">
        <v>50</v>
      </c>
      <c r="N230">
        <v>26905</v>
      </c>
      <c r="O230">
        <v>1960</v>
      </c>
      <c r="P230" s="48">
        <v>6.7902303828165603E-2</v>
      </c>
      <c r="Q230">
        <v>28865</v>
      </c>
      <c r="R230">
        <v>46720</v>
      </c>
      <c r="S230">
        <v>8115</v>
      </c>
      <c r="T230" s="48">
        <v>0.14798942281389624</v>
      </c>
      <c r="U230">
        <v>54835</v>
      </c>
      <c r="V230">
        <v>30405</v>
      </c>
      <c r="W230">
        <v>37560</v>
      </c>
      <c r="X230" s="48">
        <v>0.55263738689031117</v>
      </c>
      <c r="Y230">
        <v>67965</v>
      </c>
      <c r="Z230">
        <v>7330</v>
      </c>
      <c r="AA230">
        <v>17450</v>
      </c>
      <c r="AB230" s="48">
        <v>0.70405487189832561</v>
      </c>
      <c r="AC230">
        <v>24785</v>
      </c>
      <c r="AD230" s="55">
        <v>1085</v>
      </c>
      <c r="AE230" s="56">
        <v>2250</v>
      </c>
      <c r="AF230" s="51">
        <v>0.67500516495901985</v>
      </c>
      <c r="AG230" s="52">
        <v>3330</v>
      </c>
    </row>
    <row r="231" spans="1:45" hidden="1" x14ac:dyDescent="0.25"/>
    <row r="232" spans="1:45" hidden="1" x14ac:dyDescent="0.25">
      <c r="A232" s="7">
        <v>1</v>
      </c>
      <c r="B232" s="7">
        <v>2</v>
      </c>
      <c r="C232" s="7">
        <v>3</v>
      </c>
      <c r="D232" s="7">
        <v>4</v>
      </c>
      <c r="E232" s="7">
        <v>5</v>
      </c>
      <c r="F232" s="7">
        <v>6</v>
      </c>
      <c r="G232" s="7">
        <v>7</v>
      </c>
      <c r="H232" s="7">
        <v>8</v>
      </c>
      <c r="I232" s="7">
        <v>9</v>
      </c>
      <c r="J232" s="7">
        <v>10</v>
      </c>
      <c r="K232" s="7">
        <v>11</v>
      </c>
      <c r="L232" s="7">
        <v>12</v>
      </c>
      <c r="M232" s="7">
        <v>13</v>
      </c>
      <c r="N232" s="7">
        <v>14</v>
      </c>
      <c r="O232" s="7">
        <v>15</v>
      </c>
      <c r="P232" s="7">
        <v>16</v>
      </c>
      <c r="Q232" s="7">
        <v>17</v>
      </c>
      <c r="R232" s="7">
        <v>18</v>
      </c>
      <c r="S232" s="7">
        <v>19</v>
      </c>
      <c r="T232" s="7">
        <v>20</v>
      </c>
      <c r="U232" s="7">
        <v>21</v>
      </c>
      <c r="V232" s="7">
        <v>22</v>
      </c>
      <c r="W232" s="7">
        <v>23</v>
      </c>
      <c r="X232" s="7">
        <v>24</v>
      </c>
      <c r="Y232" s="7">
        <v>25</v>
      </c>
      <c r="Z232" s="7">
        <v>26</v>
      </c>
      <c r="AA232" s="7">
        <v>27</v>
      </c>
      <c r="AB232" s="7">
        <v>28</v>
      </c>
      <c r="AC232" s="7">
        <v>29</v>
      </c>
      <c r="AD232" s="7">
        <v>30</v>
      </c>
      <c r="AE232" s="7">
        <v>31</v>
      </c>
      <c r="AF232" s="7">
        <v>32</v>
      </c>
      <c r="AG232" s="7">
        <v>33</v>
      </c>
    </row>
    <row r="233" spans="1:45" hidden="1" x14ac:dyDescent="0.25">
      <c r="A233"/>
      <c r="B233" t="s">
        <v>406</v>
      </c>
      <c r="C233"/>
      <c r="D233"/>
      <c r="E233"/>
      <c r="F233" t="s">
        <v>213</v>
      </c>
      <c r="G233"/>
      <c r="H233"/>
      <c r="I233"/>
      <c r="J233" t="s">
        <v>215</v>
      </c>
      <c r="K233"/>
      <c r="L233"/>
      <c r="M233"/>
      <c r="N233" t="s">
        <v>217</v>
      </c>
      <c r="O233"/>
      <c r="P233"/>
      <c r="Q233"/>
      <c r="R233" t="s">
        <v>219</v>
      </c>
      <c r="S233"/>
      <c r="T233"/>
      <c r="U233"/>
      <c r="V233" t="s">
        <v>221</v>
      </c>
      <c r="W233"/>
      <c r="X233"/>
      <c r="Y233"/>
      <c r="Z233" t="s">
        <v>223</v>
      </c>
      <c r="AA233"/>
      <c r="AB233"/>
      <c r="AC233"/>
      <c r="AD233" t="s">
        <v>225</v>
      </c>
      <c r="AE233"/>
      <c r="AF233"/>
      <c r="AG233"/>
      <c r="AH233" t="s">
        <v>407</v>
      </c>
      <c r="AI233"/>
      <c r="AJ233"/>
      <c r="AK233"/>
    </row>
    <row r="234" spans="1:45" hidden="1" x14ac:dyDescent="0.25">
      <c r="A234"/>
      <c r="B234" t="s">
        <v>0</v>
      </c>
      <c r="C234" t="s">
        <v>1</v>
      </c>
      <c r="D234" t="s">
        <v>408</v>
      </c>
      <c r="E234" t="s">
        <v>409</v>
      </c>
      <c r="F234" t="s">
        <v>0</v>
      </c>
      <c r="G234" t="s">
        <v>1</v>
      </c>
      <c r="H234" t="s">
        <v>408</v>
      </c>
      <c r="I234" t="s">
        <v>409</v>
      </c>
      <c r="J234" t="s">
        <v>0</v>
      </c>
      <c r="K234" t="s">
        <v>1</v>
      </c>
      <c r="L234" t="s">
        <v>408</v>
      </c>
      <c r="M234" t="s">
        <v>409</v>
      </c>
      <c r="N234" t="s">
        <v>0</v>
      </c>
      <c r="O234" t="s">
        <v>1</v>
      </c>
      <c r="P234" t="s">
        <v>408</v>
      </c>
      <c r="Q234" t="s">
        <v>409</v>
      </c>
      <c r="R234" t="s">
        <v>0</v>
      </c>
      <c r="S234" t="s">
        <v>1</v>
      </c>
      <c r="T234" t="s">
        <v>408</v>
      </c>
      <c r="U234" t="s">
        <v>409</v>
      </c>
      <c r="V234" t="s">
        <v>0</v>
      </c>
      <c r="W234" t="s">
        <v>1</v>
      </c>
      <c r="X234" t="s">
        <v>408</v>
      </c>
      <c r="Y234" t="s">
        <v>409</v>
      </c>
      <c r="Z234" t="s">
        <v>0</v>
      </c>
      <c r="AA234" t="s">
        <v>1</v>
      </c>
      <c r="AB234" t="s">
        <v>408</v>
      </c>
      <c r="AC234" t="s">
        <v>409</v>
      </c>
      <c r="AD234" t="s">
        <v>0</v>
      </c>
      <c r="AE234" t="s">
        <v>1</v>
      </c>
      <c r="AF234" t="s">
        <v>408</v>
      </c>
      <c r="AG234" t="s">
        <v>409</v>
      </c>
      <c r="AH234" t="s">
        <v>0</v>
      </c>
      <c r="AI234" t="s">
        <v>1</v>
      </c>
      <c r="AJ234" t="s">
        <v>408</v>
      </c>
      <c r="AK234" t="s">
        <v>409</v>
      </c>
    </row>
    <row r="235" spans="1:45" hidden="1" x14ac:dyDescent="0.25">
      <c r="A235" t="s">
        <v>3</v>
      </c>
      <c r="B235">
        <v>15</v>
      </c>
      <c r="C235">
        <v>0</v>
      </c>
      <c r="D235" s="48">
        <v>0</v>
      </c>
      <c r="E235">
        <v>15</v>
      </c>
      <c r="F235">
        <v>10</v>
      </c>
      <c r="G235">
        <v>0</v>
      </c>
      <c r="H235" s="48">
        <v>0</v>
      </c>
      <c r="I235">
        <v>10</v>
      </c>
      <c r="J235">
        <v>0</v>
      </c>
      <c r="K235">
        <v>0</v>
      </c>
      <c r="L235" s="48"/>
      <c r="M235">
        <v>0</v>
      </c>
      <c r="N235">
        <v>5</v>
      </c>
      <c r="O235">
        <v>0</v>
      </c>
      <c r="P235" s="48"/>
      <c r="Q235">
        <v>0</v>
      </c>
      <c r="R235">
        <v>15</v>
      </c>
      <c r="S235">
        <v>0</v>
      </c>
      <c r="T235" s="48">
        <v>0</v>
      </c>
      <c r="U235">
        <v>15</v>
      </c>
      <c r="V235">
        <v>60</v>
      </c>
      <c r="W235">
        <v>0</v>
      </c>
      <c r="X235" s="48">
        <v>0</v>
      </c>
      <c r="Y235">
        <v>60</v>
      </c>
      <c r="Z235">
        <v>170</v>
      </c>
      <c r="AA235">
        <v>0</v>
      </c>
      <c r="AB235" s="48">
        <v>0</v>
      </c>
      <c r="AC235">
        <v>170</v>
      </c>
      <c r="AD235">
        <v>405</v>
      </c>
      <c r="AE235">
        <v>0</v>
      </c>
      <c r="AF235" s="48">
        <v>0</v>
      </c>
      <c r="AG235">
        <v>405</v>
      </c>
      <c r="AH235">
        <v>340</v>
      </c>
      <c r="AI235">
        <v>5</v>
      </c>
      <c r="AJ235" s="48">
        <v>1.4492753623188406E-2</v>
      </c>
      <c r="AK235">
        <v>345</v>
      </c>
    </row>
    <row r="236" spans="1:45" hidden="1" x14ac:dyDescent="0.25">
      <c r="A236" t="s">
        <v>4</v>
      </c>
      <c r="B236">
        <v>5</v>
      </c>
      <c r="C236">
        <v>0</v>
      </c>
      <c r="D236" s="48">
        <v>0</v>
      </c>
      <c r="E236">
        <v>5</v>
      </c>
      <c r="F236">
        <v>10</v>
      </c>
      <c r="G236">
        <v>0</v>
      </c>
      <c r="H236" s="48">
        <v>0</v>
      </c>
      <c r="I236">
        <v>10</v>
      </c>
      <c r="J236">
        <v>0</v>
      </c>
      <c r="K236">
        <v>0</v>
      </c>
      <c r="L236" s="48"/>
      <c r="M236">
        <v>0</v>
      </c>
      <c r="N236">
        <v>5</v>
      </c>
      <c r="O236">
        <v>0</v>
      </c>
      <c r="P236" s="48">
        <v>0</v>
      </c>
      <c r="Q236">
        <v>5</v>
      </c>
      <c r="R236">
        <v>5</v>
      </c>
      <c r="S236">
        <v>0</v>
      </c>
      <c r="T236" s="48">
        <v>0</v>
      </c>
      <c r="U236">
        <v>5</v>
      </c>
      <c r="V236">
        <v>5</v>
      </c>
      <c r="W236">
        <v>0</v>
      </c>
      <c r="X236" s="48">
        <v>0</v>
      </c>
      <c r="Y236">
        <v>5</v>
      </c>
      <c r="Z236">
        <v>30</v>
      </c>
      <c r="AA236">
        <v>5</v>
      </c>
      <c r="AB236" s="48">
        <v>0.14285714285714285</v>
      </c>
      <c r="AC236">
        <v>35</v>
      </c>
      <c r="AD236">
        <v>60</v>
      </c>
      <c r="AE236">
        <v>10</v>
      </c>
      <c r="AF236" s="48">
        <v>0.14285714285714285</v>
      </c>
      <c r="AG236">
        <v>70</v>
      </c>
      <c r="AH236">
        <v>70</v>
      </c>
      <c r="AI236">
        <v>0</v>
      </c>
      <c r="AJ236" s="48">
        <v>0</v>
      </c>
      <c r="AK236">
        <v>70</v>
      </c>
    </row>
    <row r="237" spans="1:45" hidden="1" x14ac:dyDescent="0.25">
      <c r="A237" t="s">
        <v>5</v>
      </c>
      <c r="B237">
        <v>10</v>
      </c>
      <c r="C237">
        <v>5</v>
      </c>
      <c r="D237" s="48">
        <v>0</v>
      </c>
      <c r="E237">
        <v>15</v>
      </c>
      <c r="F237">
        <v>5</v>
      </c>
      <c r="G237">
        <v>0</v>
      </c>
      <c r="H237" s="48">
        <v>0</v>
      </c>
      <c r="I237">
        <v>5</v>
      </c>
      <c r="J237">
        <v>0</v>
      </c>
      <c r="K237">
        <v>0</v>
      </c>
      <c r="L237" s="48"/>
      <c r="M237">
        <v>0</v>
      </c>
      <c r="N237">
        <v>10</v>
      </c>
      <c r="O237">
        <v>0</v>
      </c>
      <c r="P237" s="48">
        <v>0</v>
      </c>
      <c r="Q237">
        <v>10</v>
      </c>
      <c r="R237">
        <v>10</v>
      </c>
      <c r="S237">
        <v>0</v>
      </c>
      <c r="T237" s="48">
        <v>0</v>
      </c>
      <c r="U237">
        <v>15</v>
      </c>
      <c r="V237">
        <v>55</v>
      </c>
      <c r="W237">
        <v>10</v>
      </c>
      <c r="X237" s="48">
        <v>0.15384615384615385</v>
      </c>
      <c r="Y237">
        <v>65</v>
      </c>
      <c r="Z237">
        <v>125</v>
      </c>
      <c r="AA237">
        <v>25</v>
      </c>
      <c r="AB237" s="48">
        <v>0.16666666666666666</v>
      </c>
      <c r="AC237">
        <v>150</v>
      </c>
      <c r="AD237">
        <v>265</v>
      </c>
      <c r="AE237">
        <v>100</v>
      </c>
      <c r="AF237" s="48">
        <v>0.27397260273972601</v>
      </c>
      <c r="AG237">
        <v>365</v>
      </c>
      <c r="AH237">
        <v>195</v>
      </c>
      <c r="AI237">
        <v>45</v>
      </c>
      <c r="AJ237" s="48">
        <v>0.1875</v>
      </c>
      <c r="AK237">
        <v>240</v>
      </c>
    </row>
    <row r="238" spans="1:45" hidden="1" x14ac:dyDescent="0.25">
      <c r="A238" t="s">
        <v>6</v>
      </c>
      <c r="B238">
        <v>10</v>
      </c>
      <c r="C238">
        <v>0</v>
      </c>
      <c r="D238" s="48">
        <v>0</v>
      </c>
      <c r="E238">
        <v>10</v>
      </c>
      <c r="F238">
        <v>15</v>
      </c>
      <c r="G238">
        <v>0</v>
      </c>
      <c r="H238" s="48">
        <v>0</v>
      </c>
      <c r="I238">
        <v>15</v>
      </c>
      <c r="J238">
        <v>0</v>
      </c>
      <c r="K238">
        <v>0</v>
      </c>
      <c r="L238" s="48"/>
      <c r="M238">
        <v>0</v>
      </c>
      <c r="N238">
        <v>10</v>
      </c>
      <c r="O238">
        <v>0</v>
      </c>
      <c r="P238" s="48">
        <v>0</v>
      </c>
      <c r="Q238">
        <v>10</v>
      </c>
      <c r="R238">
        <v>55</v>
      </c>
      <c r="S238">
        <v>5</v>
      </c>
      <c r="T238" s="48">
        <v>8.3333333333333329E-2</v>
      </c>
      <c r="U238">
        <v>60</v>
      </c>
      <c r="V238">
        <v>110</v>
      </c>
      <c r="W238">
        <v>10</v>
      </c>
      <c r="X238" s="48">
        <v>8.3333333333333329E-2</v>
      </c>
      <c r="Y238">
        <v>120</v>
      </c>
      <c r="Z238">
        <v>215</v>
      </c>
      <c r="AA238">
        <v>15</v>
      </c>
      <c r="AB238" s="48">
        <v>6.5217391304347824E-2</v>
      </c>
      <c r="AC238">
        <v>230</v>
      </c>
      <c r="AD238">
        <v>270</v>
      </c>
      <c r="AE238">
        <v>25</v>
      </c>
      <c r="AF238" s="48">
        <v>8.4745762711864403E-2</v>
      </c>
      <c r="AG238">
        <v>295</v>
      </c>
      <c r="AH238">
        <v>230</v>
      </c>
      <c r="AI238">
        <v>10</v>
      </c>
      <c r="AJ238" s="48">
        <v>4.0816326530612242E-2</v>
      </c>
      <c r="AK238">
        <v>245</v>
      </c>
    </row>
    <row r="239" spans="1:45" hidden="1" x14ac:dyDescent="0.25">
      <c r="A239" t="s">
        <v>7</v>
      </c>
      <c r="B239">
        <v>10</v>
      </c>
      <c r="C239">
        <v>0</v>
      </c>
      <c r="D239" s="48">
        <v>0</v>
      </c>
      <c r="E239">
        <v>15</v>
      </c>
      <c r="F239">
        <v>0</v>
      </c>
      <c r="G239">
        <v>0</v>
      </c>
      <c r="H239" s="48"/>
      <c r="I239">
        <v>0</v>
      </c>
      <c r="J239">
        <v>0</v>
      </c>
      <c r="K239">
        <v>0</v>
      </c>
      <c r="L239" s="48"/>
      <c r="M239">
        <v>0</v>
      </c>
      <c r="N239">
        <v>0</v>
      </c>
      <c r="O239">
        <v>0</v>
      </c>
      <c r="P239" s="48"/>
      <c r="Q239">
        <v>0</v>
      </c>
      <c r="R239">
        <v>45</v>
      </c>
      <c r="S239">
        <v>0</v>
      </c>
      <c r="T239" s="48">
        <v>0</v>
      </c>
      <c r="U239">
        <v>45</v>
      </c>
      <c r="V239">
        <v>65</v>
      </c>
      <c r="W239">
        <v>5</v>
      </c>
      <c r="X239" s="48">
        <v>7.1428571428571425E-2</v>
      </c>
      <c r="Y239">
        <v>70</v>
      </c>
      <c r="Z239">
        <v>160</v>
      </c>
      <c r="AA239">
        <v>10</v>
      </c>
      <c r="AB239" s="48">
        <v>5.8823529411764705E-2</v>
      </c>
      <c r="AC239">
        <v>170</v>
      </c>
      <c r="AD239">
        <v>120</v>
      </c>
      <c r="AE239">
        <v>10</v>
      </c>
      <c r="AF239" s="48">
        <v>7.6923076923076927E-2</v>
      </c>
      <c r="AG239">
        <v>130</v>
      </c>
      <c r="AH239">
        <v>180</v>
      </c>
      <c r="AI239">
        <v>15</v>
      </c>
      <c r="AJ239" s="48">
        <v>7.4999999999999997E-2</v>
      </c>
      <c r="AK239">
        <v>200</v>
      </c>
    </row>
    <row r="240" spans="1:45" hidden="1" x14ac:dyDescent="0.25">
      <c r="A240" t="s">
        <v>8</v>
      </c>
      <c r="B240">
        <v>10</v>
      </c>
      <c r="C240">
        <v>0</v>
      </c>
      <c r="D240" s="48">
        <v>0</v>
      </c>
      <c r="E240">
        <v>15</v>
      </c>
      <c r="F240">
        <v>5</v>
      </c>
      <c r="G240">
        <v>0</v>
      </c>
      <c r="H240" s="48">
        <v>0</v>
      </c>
      <c r="I240">
        <v>5</v>
      </c>
      <c r="J240">
        <v>0</v>
      </c>
      <c r="K240">
        <v>0</v>
      </c>
      <c r="L240" s="48"/>
      <c r="M240">
        <v>0</v>
      </c>
      <c r="N240">
        <v>5</v>
      </c>
      <c r="O240">
        <v>0</v>
      </c>
      <c r="P240" s="48">
        <v>0</v>
      </c>
      <c r="Q240">
        <v>5</v>
      </c>
      <c r="R240">
        <v>35</v>
      </c>
      <c r="S240">
        <v>5</v>
      </c>
      <c r="T240" s="48">
        <v>0.125</v>
      </c>
      <c r="U240">
        <v>40</v>
      </c>
      <c r="V240">
        <v>95</v>
      </c>
      <c r="W240">
        <v>5</v>
      </c>
      <c r="X240" s="48">
        <v>0.05</v>
      </c>
      <c r="Y240">
        <v>100</v>
      </c>
      <c r="Z240">
        <v>140</v>
      </c>
      <c r="AA240">
        <v>20</v>
      </c>
      <c r="AB240" s="48">
        <v>0.125</v>
      </c>
      <c r="AC240">
        <v>160</v>
      </c>
      <c r="AD240">
        <v>125</v>
      </c>
      <c r="AE240">
        <v>35</v>
      </c>
      <c r="AF240" s="48">
        <v>0.21212121212121213</v>
      </c>
      <c r="AG240">
        <v>165</v>
      </c>
      <c r="AH240">
        <v>260</v>
      </c>
      <c r="AI240">
        <v>75</v>
      </c>
      <c r="AJ240" s="48">
        <v>0.22388059701492538</v>
      </c>
      <c r="AK240">
        <v>335</v>
      </c>
    </row>
    <row r="241" spans="1:37" hidden="1" x14ac:dyDescent="0.25">
      <c r="A241" t="s">
        <v>9</v>
      </c>
      <c r="B241">
        <v>5</v>
      </c>
      <c r="C241">
        <v>0</v>
      </c>
      <c r="D241" s="48">
        <v>0</v>
      </c>
      <c r="E241">
        <v>5</v>
      </c>
      <c r="F241">
        <v>5</v>
      </c>
      <c r="G241">
        <v>0</v>
      </c>
      <c r="H241" s="48">
        <v>0</v>
      </c>
      <c r="I241">
        <v>5</v>
      </c>
      <c r="J241">
        <v>0</v>
      </c>
      <c r="K241">
        <v>0</v>
      </c>
      <c r="L241" s="48"/>
      <c r="M241">
        <v>0</v>
      </c>
      <c r="N241">
        <v>0</v>
      </c>
      <c r="O241">
        <v>0</v>
      </c>
      <c r="P241" s="48"/>
      <c r="Q241">
        <v>0</v>
      </c>
      <c r="R241">
        <v>15</v>
      </c>
      <c r="S241">
        <v>0</v>
      </c>
      <c r="T241" s="48">
        <v>0</v>
      </c>
      <c r="U241">
        <v>15</v>
      </c>
      <c r="V241">
        <v>15</v>
      </c>
      <c r="W241">
        <v>0</v>
      </c>
      <c r="X241" s="48">
        <v>0</v>
      </c>
      <c r="Y241">
        <v>15</v>
      </c>
      <c r="Z241">
        <v>95</v>
      </c>
      <c r="AA241">
        <v>10</v>
      </c>
      <c r="AB241" s="48">
        <v>9.5238095238095233E-2</v>
      </c>
      <c r="AC241">
        <v>105</v>
      </c>
      <c r="AD241">
        <v>100</v>
      </c>
      <c r="AE241">
        <v>5</v>
      </c>
      <c r="AF241" s="48">
        <v>4.7619047619047616E-2</v>
      </c>
      <c r="AG241">
        <v>105</v>
      </c>
      <c r="AH241">
        <v>100</v>
      </c>
      <c r="AI241">
        <v>10</v>
      </c>
      <c r="AJ241" s="48">
        <v>9.5238095238095233E-2</v>
      </c>
      <c r="AK241">
        <v>105</v>
      </c>
    </row>
    <row r="242" spans="1:37" hidden="1" x14ac:dyDescent="0.25">
      <c r="A242" t="s">
        <v>10</v>
      </c>
      <c r="B242">
        <v>10</v>
      </c>
      <c r="C242">
        <v>0</v>
      </c>
      <c r="D242" s="48">
        <v>0</v>
      </c>
      <c r="E242">
        <v>10</v>
      </c>
      <c r="F242">
        <v>15</v>
      </c>
      <c r="G242">
        <v>0</v>
      </c>
      <c r="H242" s="48">
        <v>0</v>
      </c>
      <c r="I242">
        <v>15</v>
      </c>
      <c r="J242">
        <v>0</v>
      </c>
      <c r="K242">
        <v>0</v>
      </c>
      <c r="L242" s="48"/>
      <c r="M242">
        <v>0</v>
      </c>
      <c r="N242">
        <v>0</v>
      </c>
      <c r="O242">
        <v>0</v>
      </c>
      <c r="P242" s="48"/>
      <c r="Q242">
        <v>0</v>
      </c>
      <c r="R242">
        <v>50</v>
      </c>
      <c r="S242">
        <v>0</v>
      </c>
      <c r="T242" s="48">
        <v>0</v>
      </c>
      <c r="U242">
        <v>50</v>
      </c>
      <c r="V242">
        <v>165</v>
      </c>
      <c r="W242">
        <v>30</v>
      </c>
      <c r="X242" s="48">
        <v>0.15384615384615385</v>
      </c>
      <c r="Y242">
        <v>195</v>
      </c>
      <c r="Z242">
        <v>270</v>
      </c>
      <c r="AA242">
        <v>45</v>
      </c>
      <c r="AB242" s="48">
        <v>0.140625</v>
      </c>
      <c r="AC242">
        <v>320</v>
      </c>
      <c r="AD242">
        <v>295</v>
      </c>
      <c r="AE242">
        <v>55</v>
      </c>
      <c r="AF242" s="48">
        <v>0.15714285714285714</v>
      </c>
      <c r="AG242">
        <v>350</v>
      </c>
      <c r="AH242">
        <v>295</v>
      </c>
      <c r="AI242">
        <v>50</v>
      </c>
      <c r="AJ242" s="48">
        <v>0.14492753623188406</v>
      </c>
      <c r="AK242">
        <v>345</v>
      </c>
    </row>
    <row r="243" spans="1:37" hidden="1" x14ac:dyDescent="0.25">
      <c r="A243" t="s">
        <v>11</v>
      </c>
      <c r="B243">
        <v>55</v>
      </c>
      <c r="C243">
        <v>0</v>
      </c>
      <c r="D243" s="48">
        <v>0</v>
      </c>
      <c r="E243">
        <v>55</v>
      </c>
      <c r="F243">
        <v>25</v>
      </c>
      <c r="G243">
        <v>0</v>
      </c>
      <c r="H243" s="48">
        <v>0</v>
      </c>
      <c r="I243">
        <v>25</v>
      </c>
      <c r="J243">
        <v>0</v>
      </c>
      <c r="K243">
        <v>0</v>
      </c>
      <c r="L243" s="48"/>
      <c r="M243">
        <v>0</v>
      </c>
      <c r="N243">
        <v>15</v>
      </c>
      <c r="O243">
        <v>0</v>
      </c>
      <c r="P243" s="48">
        <v>0</v>
      </c>
      <c r="Q243">
        <v>15</v>
      </c>
      <c r="R243">
        <v>20</v>
      </c>
      <c r="S243">
        <v>0</v>
      </c>
      <c r="T243" s="48">
        <v>0</v>
      </c>
      <c r="U243">
        <v>20</v>
      </c>
      <c r="V243">
        <v>45</v>
      </c>
      <c r="W243">
        <v>0</v>
      </c>
      <c r="X243" s="48">
        <v>0</v>
      </c>
      <c r="Y243">
        <v>45</v>
      </c>
      <c r="Z243">
        <v>75</v>
      </c>
      <c r="AA243">
        <v>10</v>
      </c>
      <c r="AB243" s="48">
        <v>0.11764705882352941</v>
      </c>
      <c r="AC243">
        <v>85</v>
      </c>
      <c r="AD243">
        <v>130</v>
      </c>
      <c r="AE243">
        <v>15</v>
      </c>
      <c r="AF243" s="48">
        <v>0.10714285714285714</v>
      </c>
      <c r="AG243">
        <v>140</v>
      </c>
      <c r="AH243">
        <v>130</v>
      </c>
      <c r="AI243">
        <v>5</v>
      </c>
      <c r="AJ243" s="48">
        <v>3.8461538461538464E-2</v>
      </c>
      <c r="AK243">
        <v>130</v>
      </c>
    </row>
    <row r="244" spans="1:37" hidden="1" x14ac:dyDescent="0.25">
      <c r="A244" t="s">
        <v>12</v>
      </c>
      <c r="B244">
        <v>10</v>
      </c>
      <c r="C244">
        <v>0</v>
      </c>
      <c r="D244" s="48">
        <v>0</v>
      </c>
      <c r="E244">
        <v>10</v>
      </c>
      <c r="F244">
        <v>5</v>
      </c>
      <c r="G244">
        <v>0</v>
      </c>
      <c r="H244" s="48">
        <v>0</v>
      </c>
      <c r="I244">
        <v>5</v>
      </c>
      <c r="J244">
        <v>0</v>
      </c>
      <c r="K244">
        <v>0</v>
      </c>
      <c r="L244" s="48"/>
      <c r="M244">
        <v>0</v>
      </c>
      <c r="N244">
        <v>10</v>
      </c>
      <c r="O244">
        <v>0</v>
      </c>
      <c r="P244" s="48">
        <v>0</v>
      </c>
      <c r="Q244">
        <v>10</v>
      </c>
      <c r="R244">
        <v>70</v>
      </c>
      <c r="S244">
        <v>5</v>
      </c>
      <c r="T244" s="48">
        <v>6.6666666666666666E-2</v>
      </c>
      <c r="U244">
        <v>75</v>
      </c>
      <c r="V244">
        <v>220</v>
      </c>
      <c r="W244">
        <v>10</v>
      </c>
      <c r="X244" s="48">
        <v>4.4444444444444446E-2</v>
      </c>
      <c r="Y244">
        <v>225</v>
      </c>
      <c r="Z244">
        <v>310</v>
      </c>
      <c r="AA244">
        <v>45</v>
      </c>
      <c r="AB244" s="48">
        <v>0.12676056338028169</v>
      </c>
      <c r="AC244">
        <v>355</v>
      </c>
      <c r="AD244">
        <v>150</v>
      </c>
      <c r="AE244">
        <v>30</v>
      </c>
      <c r="AF244" s="48">
        <v>0.17142857142857143</v>
      </c>
      <c r="AG244">
        <v>175</v>
      </c>
      <c r="AH244">
        <v>185</v>
      </c>
      <c r="AI244">
        <v>40</v>
      </c>
      <c r="AJ244" s="48">
        <v>0.18181818181818182</v>
      </c>
      <c r="AK244">
        <v>220</v>
      </c>
    </row>
    <row r="245" spans="1:37" hidden="1" x14ac:dyDescent="0.25">
      <c r="A245" t="s">
        <v>13</v>
      </c>
      <c r="B245">
        <v>20</v>
      </c>
      <c r="C245">
        <v>0</v>
      </c>
      <c r="D245" s="48">
        <v>0</v>
      </c>
      <c r="E245">
        <v>20</v>
      </c>
      <c r="F245">
        <v>0</v>
      </c>
      <c r="G245">
        <v>0</v>
      </c>
      <c r="H245" s="48"/>
      <c r="I245">
        <v>0</v>
      </c>
      <c r="J245">
        <v>0</v>
      </c>
      <c r="K245">
        <v>0</v>
      </c>
      <c r="L245" s="48"/>
      <c r="M245">
        <v>0</v>
      </c>
      <c r="N245">
        <v>0</v>
      </c>
      <c r="O245">
        <v>0</v>
      </c>
      <c r="P245" s="48"/>
      <c r="Q245">
        <v>0</v>
      </c>
      <c r="R245">
        <v>30</v>
      </c>
      <c r="S245">
        <v>0</v>
      </c>
      <c r="T245" s="48">
        <v>0</v>
      </c>
      <c r="U245">
        <v>30</v>
      </c>
      <c r="V245">
        <v>90</v>
      </c>
      <c r="W245">
        <v>10</v>
      </c>
      <c r="X245" s="48">
        <v>0.1</v>
      </c>
      <c r="Y245">
        <v>100</v>
      </c>
      <c r="Z245">
        <v>85</v>
      </c>
      <c r="AA245">
        <v>10</v>
      </c>
      <c r="AB245" s="48">
        <v>0.1111111111111111</v>
      </c>
      <c r="AC245">
        <v>90</v>
      </c>
      <c r="AD245">
        <v>70</v>
      </c>
      <c r="AE245">
        <v>15</v>
      </c>
      <c r="AF245" s="48">
        <v>0.16666666666666666</v>
      </c>
      <c r="AG245">
        <v>90</v>
      </c>
      <c r="AH245">
        <v>175</v>
      </c>
      <c r="AI245">
        <v>30</v>
      </c>
      <c r="AJ245" s="48">
        <v>0.14285714285714285</v>
      </c>
      <c r="AK245">
        <v>210</v>
      </c>
    </row>
    <row r="246" spans="1:37" hidden="1" x14ac:dyDescent="0.25">
      <c r="A246" t="s">
        <v>14</v>
      </c>
      <c r="B246">
        <v>10</v>
      </c>
      <c r="C246">
        <v>0</v>
      </c>
      <c r="D246" s="48">
        <v>0</v>
      </c>
      <c r="E246">
        <v>10</v>
      </c>
      <c r="F246">
        <v>15</v>
      </c>
      <c r="G246">
        <v>0</v>
      </c>
      <c r="H246" s="48">
        <v>0</v>
      </c>
      <c r="I246">
        <v>15</v>
      </c>
      <c r="J246">
        <v>0</v>
      </c>
      <c r="K246">
        <v>0</v>
      </c>
      <c r="L246" s="48"/>
      <c r="M246">
        <v>0</v>
      </c>
      <c r="N246">
        <v>45</v>
      </c>
      <c r="O246">
        <v>0</v>
      </c>
      <c r="P246" s="48">
        <v>0</v>
      </c>
      <c r="Q246">
        <v>45</v>
      </c>
      <c r="R246">
        <v>35</v>
      </c>
      <c r="S246">
        <v>0</v>
      </c>
      <c r="T246" s="48">
        <v>0</v>
      </c>
      <c r="U246">
        <v>35</v>
      </c>
      <c r="V246">
        <v>75</v>
      </c>
      <c r="W246">
        <v>5</v>
      </c>
      <c r="X246" s="48">
        <v>6.25E-2</v>
      </c>
      <c r="Y246">
        <v>80</v>
      </c>
      <c r="Z246">
        <v>95</v>
      </c>
      <c r="AA246">
        <v>0</v>
      </c>
      <c r="AB246" s="48">
        <v>0</v>
      </c>
      <c r="AC246">
        <v>95</v>
      </c>
      <c r="AD246">
        <v>370</v>
      </c>
      <c r="AE246">
        <v>15</v>
      </c>
      <c r="AF246" s="48">
        <v>3.896103896103896E-2</v>
      </c>
      <c r="AG246">
        <v>385</v>
      </c>
      <c r="AH246">
        <v>260</v>
      </c>
      <c r="AI246">
        <v>45</v>
      </c>
      <c r="AJ246" s="48">
        <v>0.14754098360655737</v>
      </c>
      <c r="AK246">
        <v>305</v>
      </c>
    </row>
    <row r="247" spans="1:37" hidden="1" x14ac:dyDescent="0.25">
      <c r="A247" t="s">
        <v>15</v>
      </c>
      <c r="B247">
        <v>45</v>
      </c>
      <c r="C247">
        <v>5</v>
      </c>
      <c r="D247" s="48">
        <v>0</v>
      </c>
      <c r="E247">
        <v>50</v>
      </c>
      <c r="F247">
        <v>5</v>
      </c>
      <c r="G247">
        <v>0</v>
      </c>
      <c r="H247" s="48">
        <v>0</v>
      </c>
      <c r="I247">
        <v>5</v>
      </c>
      <c r="J247">
        <v>0</v>
      </c>
      <c r="K247">
        <v>0</v>
      </c>
      <c r="L247" s="48"/>
      <c r="M247">
        <v>0</v>
      </c>
      <c r="N247">
        <v>0</v>
      </c>
      <c r="O247">
        <v>0</v>
      </c>
      <c r="P247" s="48"/>
      <c r="Q247">
        <v>0</v>
      </c>
      <c r="R247">
        <v>115</v>
      </c>
      <c r="S247">
        <v>20</v>
      </c>
      <c r="T247" s="48">
        <v>0.15384615384615385</v>
      </c>
      <c r="U247">
        <v>130</v>
      </c>
      <c r="V247">
        <v>340</v>
      </c>
      <c r="W247">
        <v>55</v>
      </c>
      <c r="X247" s="48">
        <v>0.13924050632911392</v>
      </c>
      <c r="Y247">
        <v>395</v>
      </c>
      <c r="Z247">
        <v>410</v>
      </c>
      <c r="AA247">
        <v>55</v>
      </c>
      <c r="AB247" s="48">
        <v>0.11827956989247312</v>
      </c>
      <c r="AC247">
        <v>465</v>
      </c>
      <c r="AD247">
        <v>375</v>
      </c>
      <c r="AE247">
        <v>70</v>
      </c>
      <c r="AF247" s="48">
        <v>0.15909090909090909</v>
      </c>
      <c r="AG247">
        <v>440</v>
      </c>
      <c r="AH247">
        <v>645</v>
      </c>
      <c r="AI247">
        <v>125</v>
      </c>
      <c r="AJ247" s="48">
        <v>0.16233766233766234</v>
      </c>
      <c r="AK247">
        <v>770</v>
      </c>
    </row>
    <row r="248" spans="1:37" hidden="1" x14ac:dyDescent="0.25">
      <c r="A248" t="s">
        <v>16</v>
      </c>
      <c r="B248">
        <v>5</v>
      </c>
      <c r="C248">
        <v>0</v>
      </c>
      <c r="D248" s="48">
        <v>0</v>
      </c>
      <c r="E248">
        <v>5</v>
      </c>
      <c r="F248">
        <v>5</v>
      </c>
      <c r="G248">
        <v>0</v>
      </c>
      <c r="H248" s="48">
        <v>0</v>
      </c>
      <c r="I248">
        <v>5</v>
      </c>
      <c r="J248">
        <v>0</v>
      </c>
      <c r="K248">
        <v>0</v>
      </c>
      <c r="L248" s="48"/>
      <c r="M248">
        <v>0</v>
      </c>
      <c r="N248">
        <v>5</v>
      </c>
      <c r="O248">
        <v>0</v>
      </c>
      <c r="P248" s="48">
        <v>0</v>
      </c>
      <c r="Q248">
        <v>5</v>
      </c>
      <c r="R248">
        <v>15</v>
      </c>
      <c r="S248">
        <v>0</v>
      </c>
      <c r="T248" s="48">
        <v>0</v>
      </c>
      <c r="U248">
        <v>15</v>
      </c>
      <c r="V248">
        <v>45</v>
      </c>
      <c r="W248">
        <v>0</v>
      </c>
      <c r="X248" s="48">
        <v>0</v>
      </c>
      <c r="Y248">
        <v>45</v>
      </c>
      <c r="Z248">
        <v>0</v>
      </c>
      <c r="AA248">
        <v>0</v>
      </c>
      <c r="AB248" s="48"/>
      <c r="AC248">
        <v>0</v>
      </c>
      <c r="AD248">
        <v>105</v>
      </c>
      <c r="AE248">
        <v>5</v>
      </c>
      <c r="AF248" s="48">
        <v>4.3478260869565216E-2</v>
      </c>
      <c r="AG248">
        <v>115</v>
      </c>
      <c r="AH248">
        <v>30</v>
      </c>
      <c r="AI248">
        <v>0</v>
      </c>
      <c r="AJ248" s="48">
        <v>0</v>
      </c>
      <c r="AK248">
        <v>30</v>
      </c>
    </row>
    <row r="249" spans="1:37" hidden="1" x14ac:dyDescent="0.25">
      <c r="A249" t="s">
        <v>17</v>
      </c>
      <c r="B249">
        <v>5</v>
      </c>
      <c r="C249">
        <v>0</v>
      </c>
      <c r="D249" s="48">
        <v>0</v>
      </c>
      <c r="E249">
        <v>5</v>
      </c>
      <c r="F249">
        <v>5</v>
      </c>
      <c r="G249">
        <v>0</v>
      </c>
      <c r="H249" s="48">
        <v>0</v>
      </c>
      <c r="I249">
        <v>5</v>
      </c>
      <c r="J249">
        <v>0</v>
      </c>
      <c r="K249">
        <v>0</v>
      </c>
      <c r="L249" s="48"/>
      <c r="M249">
        <v>0</v>
      </c>
      <c r="N249">
        <v>0</v>
      </c>
      <c r="O249">
        <v>0</v>
      </c>
      <c r="P249" s="48"/>
      <c r="Q249">
        <v>0</v>
      </c>
      <c r="R249">
        <v>0</v>
      </c>
      <c r="S249">
        <v>0</v>
      </c>
      <c r="T249" s="48"/>
      <c r="U249">
        <v>0</v>
      </c>
      <c r="V249">
        <v>0</v>
      </c>
      <c r="W249">
        <v>0</v>
      </c>
      <c r="X249" s="48"/>
      <c r="Y249">
        <v>0</v>
      </c>
      <c r="Z249">
        <v>5</v>
      </c>
      <c r="AA249">
        <v>5</v>
      </c>
      <c r="AB249" s="48">
        <v>0.5</v>
      </c>
      <c r="AC249">
        <v>10</v>
      </c>
      <c r="AD249">
        <v>40</v>
      </c>
      <c r="AE249">
        <v>0</v>
      </c>
      <c r="AF249" s="48">
        <v>0</v>
      </c>
      <c r="AG249">
        <v>40</v>
      </c>
      <c r="AH249">
        <v>25</v>
      </c>
      <c r="AI249">
        <v>5</v>
      </c>
      <c r="AJ249" s="48">
        <v>0.16666666666666666</v>
      </c>
      <c r="AK249">
        <v>30</v>
      </c>
    </row>
    <row r="250" spans="1:37" hidden="1" x14ac:dyDescent="0.25">
      <c r="A250" t="s">
        <v>18</v>
      </c>
      <c r="B250">
        <v>5</v>
      </c>
      <c r="C250">
        <v>0</v>
      </c>
      <c r="D250" s="48">
        <v>0</v>
      </c>
      <c r="E250">
        <v>5</v>
      </c>
      <c r="F250">
        <v>5</v>
      </c>
      <c r="G250">
        <v>0</v>
      </c>
      <c r="H250" s="48">
        <v>0</v>
      </c>
      <c r="I250">
        <v>5</v>
      </c>
      <c r="J250">
        <v>0</v>
      </c>
      <c r="K250">
        <v>0</v>
      </c>
      <c r="L250" s="48"/>
      <c r="M250">
        <v>0</v>
      </c>
      <c r="N250">
        <v>0</v>
      </c>
      <c r="O250">
        <v>0</v>
      </c>
      <c r="P250" s="48"/>
      <c r="Q250">
        <v>0</v>
      </c>
      <c r="R250">
        <v>0</v>
      </c>
      <c r="S250">
        <v>0</v>
      </c>
      <c r="T250" s="48"/>
      <c r="U250">
        <v>0</v>
      </c>
      <c r="V250">
        <v>15</v>
      </c>
      <c r="W250">
        <v>0</v>
      </c>
      <c r="X250" s="48">
        <v>0</v>
      </c>
      <c r="Y250">
        <v>15</v>
      </c>
      <c r="Z250">
        <v>50</v>
      </c>
      <c r="AA250">
        <v>5</v>
      </c>
      <c r="AB250" s="48">
        <v>9.0909090909090912E-2</v>
      </c>
      <c r="AC250">
        <v>55</v>
      </c>
      <c r="AD250">
        <v>50</v>
      </c>
      <c r="AE250">
        <v>5</v>
      </c>
      <c r="AF250" s="48">
        <v>0.1</v>
      </c>
      <c r="AG250">
        <v>50</v>
      </c>
      <c r="AH250">
        <v>60</v>
      </c>
      <c r="AI250">
        <v>0</v>
      </c>
      <c r="AJ250" s="48">
        <v>0</v>
      </c>
      <c r="AK250">
        <v>60</v>
      </c>
    </row>
    <row r="251" spans="1:37" hidden="1" x14ac:dyDescent="0.25">
      <c r="A251" t="s">
        <v>19</v>
      </c>
      <c r="B251">
        <v>0</v>
      </c>
      <c r="C251">
        <v>0</v>
      </c>
      <c r="D251" s="48">
        <v>0</v>
      </c>
      <c r="E251">
        <v>0</v>
      </c>
      <c r="F251">
        <v>0</v>
      </c>
      <c r="G251">
        <v>0</v>
      </c>
      <c r="H251" s="48"/>
      <c r="I251">
        <v>0</v>
      </c>
      <c r="J251">
        <v>0</v>
      </c>
      <c r="K251">
        <v>0</v>
      </c>
      <c r="L251" s="48"/>
      <c r="M251">
        <v>0</v>
      </c>
      <c r="N251">
        <v>10</v>
      </c>
      <c r="O251">
        <v>0</v>
      </c>
      <c r="P251" s="48">
        <v>0</v>
      </c>
      <c r="Q251">
        <v>10</v>
      </c>
      <c r="R251">
        <v>0</v>
      </c>
      <c r="S251">
        <v>0</v>
      </c>
      <c r="T251" s="48"/>
      <c r="U251">
        <v>0</v>
      </c>
      <c r="V251">
        <v>10</v>
      </c>
      <c r="W251">
        <v>0</v>
      </c>
      <c r="X251" s="48">
        <v>0</v>
      </c>
      <c r="Y251">
        <v>10</v>
      </c>
      <c r="Z251">
        <v>10</v>
      </c>
      <c r="AA251">
        <v>0</v>
      </c>
      <c r="AB251" s="48">
        <v>0</v>
      </c>
      <c r="AC251">
        <v>10</v>
      </c>
      <c r="AD251">
        <v>75</v>
      </c>
      <c r="AE251">
        <v>0</v>
      </c>
      <c r="AF251" s="48">
        <v>0</v>
      </c>
      <c r="AG251">
        <v>80</v>
      </c>
      <c r="AH251">
        <v>35</v>
      </c>
      <c r="AI251">
        <v>0</v>
      </c>
      <c r="AJ251" s="48">
        <v>0</v>
      </c>
      <c r="AK251">
        <v>35</v>
      </c>
    </row>
    <row r="252" spans="1:37" hidden="1" x14ac:dyDescent="0.25">
      <c r="A252" t="s">
        <v>20</v>
      </c>
      <c r="B252">
        <v>10</v>
      </c>
      <c r="C252">
        <v>0</v>
      </c>
      <c r="D252" s="48">
        <v>0</v>
      </c>
      <c r="E252">
        <v>10</v>
      </c>
      <c r="F252">
        <v>20</v>
      </c>
      <c r="G252">
        <v>0</v>
      </c>
      <c r="H252" s="48">
        <v>0</v>
      </c>
      <c r="I252">
        <v>20</v>
      </c>
      <c r="J252">
        <v>0</v>
      </c>
      <c r="K252">
        <v>0</v>
      </c>
      <c r="L252" s="48"/>
      <c r="M252">
        <v>0</v>
      </c>
      <c r="N252">
        <v>5</v>
      </c>
      <c r="O252">
        <v>0</v>
      </c>
      <c r="P252" s="48">
        <v>0</v>
      </c>
      <c r="Q252">
        <v>5</v>
      </c>
      <c r="R252">
        <v>30</v>
      </c>
      <c r="S252">
        <v>0</v>
      </c>
      <c r="T252" s="48">
        <v>0</v>
      </c>
      <c r="U252">
        <v>35</v>
      </c>
      <c r="V252">
        <v>30</v>
      </c>
      <c r="W252">
        <v>5</v>
      </c>
      <c r="X252" s="48">
        <v>0.14285714285714285</v>
      </c>
      <c r="Y252">
        <v>35</v>
      </c>
      <c r="Z252">
        <v>115</v>
      </c>
      <c r="AA252">
        <v>5</v>
      </c>
      <c r="AB252" s="48">
        <v>4.1666666666666664E-2</v>
      </c>
      <c r="AC252">
        <v>120</v>
      </c>
      <c r="AD252">
        <v>215</v>
      </c>
      <c r="AE252">
        <v>25</v>
      </c>
      <c r="AF252" s="48">
        <v>0.10416666666666667</v>
      </c>
      <c r="AG252">
        <v>240</v>
      </c>
      <c r="AH252">
        <v>260</v>
      </c>
      <c r="AI252">
        <v>35</v>
      </c>
      <c r="AJ252" s="48">
        <v>0.11864406779661017</v>
      </c>
      <c r="AK252">
        <v>295</v>
      </c>
    </row>
    <row r="253" spans="1:37" hidden="1" x14ac:dyDescent="0.25">
      <c r="A253" t="s">
        <v>21</v>
      </c>
      <c r="B253">
        <v>5</v>
      </c>
      <c r="C253">
        <v>0</v>
      </c>
      <c r="D253" s="48">
        <v>0</v>
      </c>
      <c r="E253">
        <v>5</v>
      </c>
      <c r="F253">
        <v>10</v>
      </c>
      <c r="G253">
        <v>0</v>
      </c>
      <c r="H253" s="48">
        <v>0</v>
      </c>
      <c r="I253">
        <v>10</v>
      </c>
      <c r="J253">
        <v>0</v>
      </c>
      <c r="K253">
        <v>0</v>
      </c>
      <c r="L253" s="48"/>
      <c r="M253">
        <v>0</v>
      </c>
      <c r="N253">
        <v>5</v>
      </c>
      <c r="O253">
        <v>0</v>
      </c>
      <c r="P253" s="48">
        <v>0</v>
      </c>
      <c r="Q253">
        <v>5</v>
      </c>
      <c r="R253">
        <v>40</v>
      </c>
      <c r="S253">
        <v>0</v>
      </c>
      <c r="T253" s="48">
        <v>0</v>
      </c>
      <c r="U253">
        <v>40</v>
      </c>
      <c r="V253">
        <v>75</v>
      </c>
      <c r="W253">
        <v>5</v>
      </c>
      <c r="X253" s="48">
        <v>6.25E-2</v>
      </c>
      <c r="Y253">
        <v>80</v>
      </c>
      <c r="Z253">
        <v>125</v>
      </c>
      <c r="AA253">
        <v>10</v>
      </c>
      <c r="AB253" s="48">
        <v>7.1428571428571425E-2</v>
      </c>
      <c r="AC253">
        <v>140</v>
      </c>
      <c r="AD253">
        <v>75</v>
      </c>
      <c r="AE253">
        <v>10</v>
      </c>
      <c r="AF253" s="48">
        <v>0.11764705882352941</v>
      </c>
      <c r="AG253">
        <v>85</v>
      </c>
      <c r="AH253">
        <v>295</v>
      </c>
      <c r="AI253">
        <v>25</v>
      </c>
      <c r="AJ253" s="48">
        <v>7.8125E-2</v>
      </c>
      <c r="AK253">
        <v>320</v>
      </c>
    </row>
    <row r="254" spans="1:37" hidden="1" x14ac:dyDescent="0.25">
      <c r="A254" t="s">
        <v>22</v>
      </c>
      <c r="B254">
        <v>15</v>
      </c>
      <c r="C254">
        <v>0</v>
      </c>
      <c r="D254" s="48">
        <v>0</v>
      </c>
      <c r="E254">
        <v>15</v>
      </c>
      <c r="F254">
        <v>10</v>
      </c>
      <c r="G254">
        <v>0</v>
      </c>
      <c r="H254" s="48">
        <v>0</v>
      </c>
      <c r="I254">
        <v>10</v>
      </c>
      <c r="J254">
        <v>0</v>
      </c>
      <c r="K254">
        <v>0</v>
      </c>
      <c r="L254" s="48"/>
      <c r="M254">
        <v>0</v>
      </c>
      <c r="N254">
        <v>5</v>
      </c>
      <c r="O254">
        <v>0</v>
      </c>
      <c r="P254" s="48">
        <v>0</v>
      </c>
      <c r="Q254">
        <v>5</v>
      </c>
      <c r="R254">
        <v>30</v>
      </c>
      <c r="S254">
        <v>5</v>
      </c>
      <c r="T254" s="48">
        <v>0.14285714285714285</v>
      </c>
      <c r="U254">
        <v>35</v>
      </c>
      <c r="V254">
        <v>45</v>
      </c>
      <c r="W254">
        <v>5</v>
      </c>
      <c r="X254" s="48">
        <v>0.1</v>
      </c>
      <c r="Y254">
        <v>50</v>
      </c>
      <c r="Z254">
        <v>150</v>
      </c>
      <c r="AA254">
        <v>30</v>
      </c>
      <c r="AB254" s="48">
        <v>0.16666666666666666</v>
      </c>
      <c r="AC254">
        <v>180</v>
      </c>
      <c r="AD254">
        <v>465</v>
      </c>
      <c r="AE254">
        <v>60</v>
      </c>
      <c r="AF254" s="48">
        <v>0.11538461538461539</v>
      </c>
      <c r="AG254">
        <v>520</v>
      </c>
      <c r="AH254">
        <v>425</v>
      </c>
      <c r="AI254">
        <v>60</v>
      </c>
      <c r="AJ254" s="48">
        <v>0.12371134020618557</v>
      </c>
      <c r="AK254">
        <v>485</v>
      </c>
    </row>
    <row r="255" spans="1:37" hidden="1" x14ac:dyDescent="0.25">
      <c r="A255" t="s">
        <v>175</v>
      </c>
      <c r="B255">
        <v>0</v>
      </c>
      <c r="C255">
        <v>0</v>
      </c>
      <c r="D255" s="48">
        <v>0</v>
      </c>
      <c r="E255">
        <v>0</v>
      </c>
      <c r="F255">
        <v>0</v>
      </c>
      <c r="G255">
        <v>0</v>
      </c>
      <c r="H255" s="48"/>
      <c r="I255">
        <v>0</v>
      </c>
      <c r="J255">
        <v>0</v>
      </c>
      <c r="K255">
        <v>0</v>
      </c>
      <c r="L255" s="48"/>
      <c r="M255">
        <v>0</v>
      </c>
      <c r="N255">
        <v>0</v>
      </c>
      <c r="O255">
        <v>0</v>
      </c>
      <c r="P255" s="48"/>
      <c r="Q255">
        <v>0</v>
      </c>
      <c r="R255">
        <v>0</v>
      </c>
      <c r="S255">
        <v>0</v>
      </c>
      <c r="T255" s="48"/>
      <c r="U255">
        <v>0</v>
      </c>
      <c r="V255">
        <v>0</v>
      </c>
      <c r="W255">
        <v>0</v>
      </c>
      <c r="X255" s="48"/>
      <c r="Y255">
        <v>0</v>
      </c>
      <c r="Z255">
        <v>0</v>
      </c>
      <c r="AA255">
        <v>0</v>
      </c>
      <c r="AB255" s="48"/>
      <c r="AC255">
        <v>0</v>
      </c>
      <c r="AD255">
        <v>15</v>
      </c>
      <c r="AE255">
        <v>0</v>
      </c>
      <c r="AF255" s="48">
        <v>0</v>
      </c>
      <c r="AG255">
        <v>15</v>
      </c>
      <c r="AH255">
        <v>10</v>
      </c>
      <c r="AI255">
        <v>0</v>
      </c>
      <c r="AJ255" s="48">
        <v>0</v>
      </c>
      <c r="AK255">
        <v>10</v>
      </c>
    </row>
    <row r="256" spans="1:37" hidden="1" x14ac:dyDescent="0.25">
      <c r="A256" t="s">
        <v>23</v>
      </c>
      <c r="B256">
        <v>15</v>
      </c>
      <c r="C256">
        <v>0</v>
      </c>
      <c r="D256" s="48">
        <v>0</v>
      </c>
      <c r="E256">
        <v>15</v>
      </c>
      <c r="F256">
        <v>15</v>
      </c>
      <c r="G256">
        <v>5</v>
      </c>
      <c r="H256" s="48">
        <v>0.33333333333333331</v>
      </c>
      <c r="I256">
        <v>15</v>
      </c>
      <c r="J256">
        <v>10</v>
      </c>
      <c r="K256">
        <v>0</v>
      </c>
      <c r="L256" s="48">
        <v>0</v>
      </c>
      <c r="M256">
        <v>10</v>
      </c>
      <c r="N256">
        <v>0</v>
      </c>
      <c r="O256">
        <v>0</v>
      </c>
      <c r="P256" s="48"/>
      <c r="Q256">
        <v>0</v>
      </c>
      <c r="R256">
        <v>85</v>
      </c>
      <c r="S256">
        <v>10</v>
      </c>
      <c r="T256" s="48">
        <v>0.1</v>
      </c>
      <c r="U256">
        <v>100</v>
      </c>
      <c r="V256">
        <v>265</v>
      </c>
      <c r="W256">
        <v>30</v>
      </c>
      <c r="X256" s="48">
        <v>0.10169491525423729</v>
      </c>
      <c r="Y256">
        <v>295</v>
      </c>
      <c r="Z256">
        <v>285</v>
      </c>
      <c r="AA256">
        <v>40</v>
      </c>
      <c r="AB256" s="48">
        <v>0.12307692307692308</v>
      </c>
      <c r="AC256">
        <v>325</v>
      </c>
      <c r="AD256">
        <v>220</v>
      </c>
      <c r="AE256">
        <v>30</v>
      </c>
      <c r="AF256" s="48">
        <v>0.12244897959183673</v>
      </c>
      <c r="AG256">
        <v>245</v>
      </c>
      <c r="AH256">
        <v>335</v>
      </c>
      <c r="AI256">
        <v>45</v>
      </c>
      <c r="AJ256" s="48">
        <v>0.11842105263157894</v>
      </c>
      <c r="AK256">
        <v>380</v>
      </c>
    </row>
    <row r="257" spans="1:37" hidden="1" x14ac:dyDescent="0.25">
      <c r="A257" t="s">
        <v>24</v>
      </c>
      <c r="B257">
        <v>10</v>
      </c>
      <c r="C257">
        <v>0</v>
      </c>
      <c r="D257" s="48">
        <v>0</v>
      </c>
      <c r="E257">
        <v>10</v>
      </c>
      <c r="F257">
        <v>10</v>
      </c>
      <c r="G257">
        <v>0</v>
      </c>
      <c r="H257" s="48">
        <v>0</v>
      </c>
      <c r="I257">
        <v>10</v>
      </c>
      <c r="J257">
        <v>0</v>
      </c>
      <c r="K257">
        <v>0</v>
      </c>
      <c r="L257" s="48"/>
      <c r="M257">
        <v>0</v>
      </c>
      <c r="N257">
        <v>0</v>
      </c>
      <c r="O257">
        <v>0</v>
      </c>
      <c r="P257" s="48">
        <v>0</v>
      </c>
      <c r="Q257">
        <v>5</v>
      </c>
      <c r="R257">
        <v>40</v>
      </c>
      <c r="S257">
        <v>5</v>
      </c>
      <c r="T257" s="48">
        <v>0.125</v>
      </c>
      <c r="U257">
        <v>40</v>
      </c>
      <c r="V257">
        <v>160</v>
      </c>
      <c r="W257">
        <v>15</v>
      </c>
      <c r="X257" s="48">
        <v>8.3333333333333329E-2</v>
      </c>
      <c r="Y257">
        <v>180</v>
      </c>
      <c r="Z257">
        <v>215</v>
      </c>
      <c r="AA257">
        <v>25</v>
      </c>
      <c r="AB257" s="48">
        <v>0.10416666666666667</v>
      </c>
      <c r="AC257">
        <v>240</v>
      </c>
      <c r="AD257">
        <v>195</v>
      </c>
      <c r="AE257">
        <v>15</v>
      </c>
      <c r="AF257" s="48">
        <v>7.1428571428571425E-2</v>
      </c>
      <c r="AG257">
        <v>210</v>
      </c>
      <c r="AH257">
        <v>265</v>
      </c>
      <c r="AI257">
        <v>25</v>
      </c>
      <c r="AJ257" s="48">
        <v>8.4745762711864403E-2</v>
      </c>
      <c r="AK257">
        <v>295</v>
      </c>
    </row>
    <row r="258" spans="1:37" hidden="1" x14ac:dyDescent="0.25">
      <c r="A258" t="s">
        <v>25</v>
      </c>
      <c r="B258">
        <v>10</v>
      </c>
      <c r="C258">
        <v>0</v>
      </c>
      <c r="D258" s="48">
        <v>0</v>
      </c>
      <c r="E258">
        <v>10</v>
      </c>
      <c r="F258">
        <v>10</v>
      </c>
      <c r="G258">
        <v>0</v>
      </c>
      <c r="H258" s="48">
        <v>0</v>
      </c>
      <c r="I258">
        <v>10</v>
      </c>
      <c r="J258">
        <v>0</v>
      </c>
      <c r="K258">
        <v>0</v>
      </c>
      <c r="L258" s="48"/>
      <c r="M258">
        <v>0</v>
      </c>
      <c r="N258">
        <v>15</v>
      </c>
      <c r="O258">
        <v>0</v>
      </c>
      <c r="P258" s="48">
        <v>0</v>
      </c>
      <c r="Q258">
        <v>15</v>
      </c>
      <c r="R258">
        <v>10</v>
      </c>
      <c r="S258">
        <v>0</v>
      </c>
      <c r="T258" s="48">
        <v>0</v>
      </c>
      <c r="U258">
        <v>10</v>
      </c>
      <c r="V258">
        <v>5</v>
      </c>
      <c r="W258">
        <v>0</v>
      </c>
      <c r="X258" s="48">
        <v>0</v>
      </c>
      <c r="Y258">
        <v>5</v>
      </c>
      <c r="Z258">
        <v>15</v>
      </c>
      <c r="AA258">
        <v>0</v>
      </c>
      <c r="AB258" s="48">
        <v>0</v>
      </c>
      <c r="AC258">
        <v>20</v>
      </c>
      <c r="AD258">
        <v>75</v>
      </c>
      <c r="AE258">
        <v>10</v>
      </c>
      <c r="AF258" s="48">
        <v>0.11764705882352941</v>
      </c>
      <c r="AG258">
        <v>85</v>
      </c>
      <c r="AH258">
        <v>130</v>
      </c>
      <c r="AI258">
        <v>15</v>
      </c>
      <c r="AJ258" s="48">
        <v>0.10344827586206896</v>
      </c>
      <c r="AK258">
        <v>145</v>
      </c>
    </row>
    <row r="259" spans="1:37" hidden="1" x14ac:dyDescent="0.25">
      <c r="A259" t="s">
        <v>26</v>
      </c>
      <c r="B259">
        <v>5</v>
      </c>
      <c r="C259">
        <v>0</v>
      </c>
      <c r="D259" s="48">
        <v>0</v>
      </c>
      <c r="E259">
        <v>5</v>
      </c>
      <c r="F259">
        <v>0</v>
      </c>
      <c r="G259">
        <v>0</v>
      </c>
      <c r="H259" s="48"/>
      <c r="I259">
        <v>0</v>
      </c>
      <c r="J259">
        <v>0</v>
      </c>
      <c r="K259">
        <v>0</v>
      </c>
      <c r="L259" s="48"/>
      <c r="M259">
        <v>0</v>
      </c>
      <c r="N259">
        <v>5</v>
      </c>
      <c r="O259">
        <v>0</v>
      </c>
      <c r="P259" s="48">
        <v>0</v>
      </c>
      <c r="Q259">
        <v>5</v>
      </c>
      <c r="R259">
        <v>5</v>
      </c>
      <c r="S259">
        <v>0</v>
      </c>
      <c r="T259" s="48">
        <v>0</v>
      </c>
      <c r="U259">
        <v>5</v>
      </c>
      <c r="V259">
        <v>0</v>
      </c>
      <c r="W259">
        <v>0</v>
      </c>
      <c r="X259" s="48"/>
      <c r="Y259">
        <v>0</v>
      </c>
      <c r="Z259">
        <v>0</v>
      </c>
      <c r="AA259">
        <v>0</v>
      </c>
      <c r="AB259" s="48"/>
      <c r="AC259">
        <v>0</v>
      </c>
      <c r="AD259">
        <v>5</v>
      </c>
      <c r="AE259">
        <v>0</v>
      </c>
      <c r="AF259" s="48">
        <v>0</v>
      </c>
      <c r="AG259">
        <v>5</v>
      </c>
      <c r="AH259">
        <v>45</v>
      </c>
      <c r="AI259">
        <v>0</v>
      </c>
      <c r="AJ259" s="48">
        <v>0</v>
      </c>
      <c r="AK259">
        <v>50</v>
      </c>
    </row>
    <row r="260" spans="1:37" hidden="1" x14ac:dyDescent="0.25">
      <c r="A260" t="s">
        <v>27</v>
      </c>
      <c r="B260">
        <v>20</v>
      </c>
      <c r="C260">
        <v>0</v>
      </c>
      <c r="D260" s="48">
        <v>0</v>
      </c>
      <c r="E260">
        <v>20</v>
      </c>
      <c r="F260">
        <v>40</v>
      </c>
      <c r="G260">
        <v>10</v>
      </c>
      <c r="H260" s="48">
        <v>0.2</v>
      </c>
      <c r="I260">
        <v>50</v>
      </c>
      <c r="J260">
        <v>0</v>
      </c>
      <c r="K260">
        <v>0</v>
      </c>
      <c r="L260" s="48"/>
      <c r="M260">
        <v>0</v>
      </c>
      <c r="N260">
        <v>0</v>
      </c>
      <c r="O260">
        <v>0</v>
      </c>
      <c r="P260" s="48"/>
      <c r="Q260">
        <v>0</v>
      </c>
      <c r="R260">
        <v>50</v>
      </c>
      <c r="S260">
        <v>5</v>
      </c>
      <c r="T260" s="48">
        <v>9.0909090909090912E-2</v>
      </c>
      <c r="U260">
        <v>55</v>
      </c>
      <c r="V260">
        <v>480</v>
      </c>
      <c r="W260">
        <v>50</v>
      </c>
      <c r="X260" s="48">
        <v>9.4339622641509441E-2</v>
      </c>
      <c r="Y260">
        <v>530</v>
      </c>
      <c r="Z260">
        <v>1040</v>
      </c>
      <c r="AA260">
        <v>155</v>
      </c>
      <c r="AB260" s="48">
        <v>0.1297071129707113</v>
      </c>
      <c r="AC260">
        <v>1195</v>
      </c>
      <c r="AD260">
        <v>500</v>
      </c>
      <c r="AE260">
        <v>75</v>
      </c>
      <c r="AF260" s="48">
        <v>0.13043478260869565</v>
      </c>
      <c r="AG260">
        <v>575</v>
      </c>
      <c r="AH260">
        <v>790</v>
      </c>
      <c r="AI260">
        <v>120</v>
      </c>
      <c r="AJ260" s="48">
        <v>0.13186813186813187</v>
      </c>
      <c r="AK260">
        <v>910</v>
      </c>
    </row>
    <row r="261" spans="1:37" hidden="1" x14ac:dyDescent="0.25">
      <c r="A261" t="s">
        <v>28</v>
      </c>
      <c r="B261">
        <v>10</v>
      </c>
      <c r="C261">
        <v>0</v>
      </c>
      <c r="D261" s="48">
        <v>0</v>
      </c>
      <c r="E261">
        <v>10</v>
      </c>
      <c r="F261">
        <v>20</v>
      </c>
      <c r="G261">
        <v>0</v>
      </c>
      <c r="H261" s="48">
        <v>0</v>
      </c>
      <c r="I261">
        <v>20</v>
      </c>
      <c r="J261">
        <v>0</v>
      </c>
      <c r="K261">
        <v>0</v>
      </c>
      <c r="L261" s="48"/>
      <c r="M261">
        <v>0</v>
      </c>
      <c r="N261">
        <v>0</v>
      </c>
      <c r="O261">
        <v>0</v>
      </c>
      <c r="P261" s="48"/>
      <c r="Q261">
        <v>0</v>
      </c>
      <c r="R261">
        <v>25</v>
      </c>
      <c r="S261">
        <v>5</v>
      </c>
      <c r="T261" s="48">
        <v>0.16666666666666666</v>
      </c>
      <c r="U261">
        <v>30</v>
      </c>
      <c r="V261">
        <v>20</v>
      </c>
      <c r="W261">
        <v>5</v>
      </c>
      <c r="X261" s="48">
        <v>0.2</v>
      </c>
      <c r="Y261">
        <v>25</v>
      </c>
      <c r="Z261">
        <v>75</v>
      </c>
      <c r="AA261">
        <v>20</v>
      </c>
      <c r="AB261" s="48">
        <v>0.21052631578947367</v>
      </c>
      <c r="AC261">
        <v>95</v>
      </c>
      <c r="AD261">
        <v>45</v>
      </c>
      <c r="AE261">
        <v>5</v>
      </c>
      <c r="AF261" s="48">
        <v>9.0909090909090912E-2</v>
      </c>
      <c r="AG261">
        <v>55</v>
      </c>
      <c r="AH261">
        <v>70</v>
      </c>
      <c r="AI261">
        <v>40</v>
      </c>
      <c r="AJ261" s="48">
        <v>0.36363636363636365</v>
      </c>
      <c r="AK261">
        <v>110</v>
      </c>
    </row>
    <row r="262" spans="1:37" hidden="1" x14ac:dyDescent="0.25">
      <c r="A262" t="s">
        <v>29</v>
      </c>
      <c r="B262">
        <v>10</v>
      </c>
      <c r="C262">
        <v>0</v>
      </c>
      <c r="D262" s="48">
        <v>0</v>
      </c>
      <c r="E262">
        <v>10</v>
      </c>
      <c r="F262">
        <v>20</v>
      </c>
      <c r="G262">
        <v>0</v>
      </c>
      <c r="H262" s="48">
        <v>0</v>
      </c>
      <c r="I262">
        <v>20</v>
      </c>
      <c r="J262">
        <v>0</v>
      </c>
      <c r="K262">
        <v>0</v>
      </c>
      <c r="L262" s="48"/>
      <c r="M262">
        <v>0</v>
      </c>
      <c r="N262">
        <v>20</v>
      </c>
      <c r="O262">
        <v>5</v>
      </c>
      <c r="P262" s="48">
        <v>0.2</v>
      </c>
      <c r="Q262">
        <v>25</v>
      </c>
      <c r="R262">
        <v>5</v>
      </c>
      <c r="S262">
        <v>0</v>
      </c>
      <c r="T262" s="48">
        <v>0</v>
      </c>
      <c r="U262">
        <v>5</v>
      </c>
      <c r="V262">
        <v>45</v>
      </c>
      <c r="W262">
        <v>5</v>
      </c>
      <c r="X262" s="48">
        <v>0.1</v>
      </c>
      <c r="Y262">
        <v>50</v>
      </c>
      <c r="Z262">
        <v>100</v>
      </c>
      <c r="AA262">
        <v>10</v>
      </c>
      <c r="AB262" s="48">
        <v>9.0909090909090912E-2</v>
      </c>
      <c r="AC262">
        <v>110</v>
      </c>
      <c r="AD262">
        <v>195</v>
      </c>
      <c r="AE262">
        <v>35</v>
      </c>
      <c r="AF262" s="48">
        <v>0.15217391304347827</v>
      </c>
      <c r="AG262">
        <v>230</v>
      </c>
      <c r="AH262">
        <v>135</v>
      </c>
      <c r="AI262">
        <v>20</v>
      </c>
      <c r="AJ262" s="48">
        <v>0.125</v>
      </c>
      <c r="AK262">
        <v>160</v>
      </c>
    </row>
    <row r="263" spans="1:37" hidden="1" x14ac:dyDescent="0.25">
      <c r="A263" t="s">
        <v>30</v>
      </c>
      <c r="B263">
        <v>10</v>
      </c>
      <c r="C263">
        <v>0</v>
      </c>
      <c r="D263" s="48">
        <v>0</v>
      </c>
      <c r="E263">
        <v>10</v>
      </c>
      <c r="F263">
        <v>30</v>
      </c>
      <c r="G263">
        <v>0</v>
      </c>
      <c r="H263" s="48">
        <v>0</v>
      </c>
      <c r="I263">
        <v>30</v>
      </c>
      <c r="J263">
        <v>0</v>
      </c>
      <c r="K263">
        <v>0</v>
      </c>
      <c r="L263" s="48"/>
      <c r="M263">
        <v>0</v>
      </c>
      <c r="N263">
        <v>0</v>
      </c>
      <c r="O263">
        <v>0</v>
      </c>
      <c r="P263" s="48"/>
      <c r="Q263">
        <v>0</v>
      </c>
      <c r="R263">
        <v>100</v>
      </c>
      <c r="S263">
        <v>10</v>
      </c>
      <c r="T263" s="48">
        <v>9.0909090909090912E-2</v>
      </c>
      <c r="U263">
        <v>110</v>
      </c>
      <c r="V263">
        <v>280</v>
      </c>
      <c r="W263">
        <v>65</v>
      </c>
      <c r="X263" s="48">
        <v>0.18840579710144928</v>
      </c>
      <c r="Y263">
        <v>345</v>
      </c>
      <c r="Z263">
        <v>475</v>
      </c>
      <c r="AA263">
        <v>90</v>
      </c>
      <c r="AB263" s="48">
        <v>0.15929203539823009</v>
      </c>
      <c r="AC263">
        <v>565</v>
      </c>
      <c r="AD263">
        <v>435</v>
      </c>
      <c r="AE263">
        <v>100</v>
      </c>
      <c r="AF263" s="48">
        <v>0.18691588785046728</v>
      </c>
      <c r="AG263">
        <v>535</v>
      </c>
      <c r="AH263">
        <v>495</v>
      </c>
      <c r="AI263">
        <v>130</v>
      </c>
      <c r="AJ263" s="48">
        <v>0.20967741935483872</v>
      </c>
      <c r="AK263">
        <v>620</v>
      </c>
    </row>
    <row r="264" spans="1:37" hidden="1" x14ac:dyDescent="0.25">
      <c r="A264" t="s">
        <v>31</v>
      </c>
      <c r="B264">
        <v>20</v>
      </c>
      <c r="C264">
        <v>0</v>
      </c>
      <c r="D264" s="48">
        <v>0</v>
      </c>
      <c r="E264">
        <v>20</v>
      </c>
      <c r="F264">
        <v>5</v>
      </c>
      <c r="G264">
        <v>0</v>
      </c>
      <c r="H264" s="48">
        <v>0</v>
      </c>
      <c r="I264">
        <v>5</v>
      </c>
      <c r="J264">
        <v>0</v>
      </c>
      <c r="K264">
        <v>0</v>
      </c>
      <c r="L264" s="48"/>
      <c r="M264">
        <v>0</v>
      </c>
      <c r="N264">
        <v>10</v>
      </c>
      <c r="O264">
        <v>0</v>
      </c>
      <c r="P264" s="48">
        <v>0</v>
      </c>
      <c r="Q264">
        <v>10</v>
      </c>
      <c r="R264">
        <v>35</v>
      </c>
      <c r="S264">
        <v>0</v>
      </c>
      <c r="T264" s="48">
        <v>0</v>
      </c>
      <c r="U264">
        <v>40</v>
      </c>
      <c r="V264">
        <v>60</v>
      </c>
      <c r="W264">
        <v>5</v>
      </c>
      <c r="X264" s="48">
        <v>8.3333333333333329E-2</v>
      </c>
      <c r="Y264">
        <v>60</v>
      </c>
      <c r="Z264">
        <v>135</v>
      </c>
      <c r="AA264">
        <v>10</v>
      </c>
      <c r="AB264" s="48">
        <v>6.6666666666666666E-2</v>
      </c>
      <c r="AC264">
        <v>150</v>
      </c>
      <c r="AD264">
        <v>205</v>
      </c>
      <c r="AE264">
        <v>25</v>
      </c>
      <c r="AF264" s="48">
        <v>0.10869565217391304</v>
      </c>
      <c r="AG264">
        <v>230</v>
      </c>
      <c r="AH264">
        <v>140</v>
      </c>
      <c r="AI264">
        <v>20</v>
      </c>
      <c r="AJ264" s="48">
        <v>0.125</v>
      </c>
      <c r="AK264">
        <v>160</v>
      </c>
    </row>
    <row r="265" spans="1:37" hidden="1" x14ac:dyDescent="0.25">
      <c r="A265" t="s">
        <v>32</v>
      </c>
      <c r="B265">
        <v>15</v>
      </c>
      <c r="C265">
        <v>0</v>
      </c>
      <c r="D265" s="48">
        <v>0</v>
      </c>
      <c r="E265">
        <v>15</v>
      </c>
      <c r="F265">
        <v>15</v>
      </c>
      <c r="G265">
        <v>0</v>
      </c>
      <c r="H265" s="48">
        <v>0</v>
      </c>
      <c r="I265">
        <v>15</v>
      </c>
      <c r="J265">
        <v>0</v>
      </c>
      <c r="K265">
        <v>0</v>
      </c>
      <c r="L265" s="48"/>
      <c r="M265">
        <v>0</v>
      </c>
      <c r="N265">
        <v>0</v>
      </c>
      <c r="O265">
        <v>0</v>
      </c>
      <c r="P265" s="48"/>
      <c r="Q265">
        <v>0</v>
      </c>
      <c r="R265">
        <v>20</v>
      </c>
      <c r="S265">
        <v>5</v>
      </c>
      <c r="T265" s="48">
        <v>0.2</v>
      </c>
      <c r="U265">
        <v>25</v>
      </c>
      <c r="V265">
        <v>35</v>
      </c>
      <c r="W265">
        <v>10</v>
      </c>
      <c r="X265" s="48">
        <v>0.22222222222222221</v>
      </c>
      <c r="Y265">
        <v>45</v>
      </c>
      <c r="Z265">
        <v>80</v>
      </c>
      <c r="AA265">
        <v>15</v>
      </c>
      <c r="AB265" s="48">
        <v>0.15789473684210525</v>
      </c>
      <c r="AC265">
        <v>95</v>
      </c>
      <c r="AD265">
        <v>150</v>
      </c>
      <c r="AE265">
        <v>30</v>
      </c>
      <c r="AF265" s="48">
        <v>0.16666666666666666</v>
      </c>
      <c r="AG265">
        <v>180</v>
      </c>
      <c r="AH265">
        <v>380</v>
      </c>
      <c r="AI265">
        <v>100</v>
      </c>
      <c r="AJ265" s="48">
        <v>0.20833333333333334</v>
      </c>
      <c r="AK265">
        <v>480</v>
      </c>
    </row>
    <row r="266" spans="1:37" hidden="1" x14ac:dyDescent="0.25">
      <c r="A266" t="s">
        <v>33</v>
      </c>
      <c r="B266">
        <v>15</v>
      </c>
      <c r="C266">
        <v>0</v>
      </c>
      <c r="D266" s="48">
        <v>0</v>
      </c>
      <c r="E266">
        <v>15</v>
      </c>
      <c r="F266">
        <v>20</v>
      </c>
      <c r="G266">
        <v>0</v>
      </c>
      <c r="H266" s="48">
        <v>0</v>
      </c>
      <c r="I266">
        <v>25</v>
      </c>
      <c r="J266">
        <v>0</v>
      </c>
      <c r="K266">
        <v>0</v>
      </c>
      <c r="L266" s="48"/>
      <c r="M266">
        <v>0</v>
      </c>
      <c r="N266">
        <v>5</v>
      </c>
      <c r="O266">
        <v>0</v>
      </c>
      <c r="P266" s="48">
        <v>0</v>
      </c>
      <c r="Q266">
        <v>5</v>
      </c>
      <c r="R266">
        <v>35</v>
      </c>
      <c r="S266">
        <v>0</v>
      </c>
      <c r="T266" s="48">
        <v>0</v>
      </c>
      <c r="U266">
        <v>35</v>
      </c>
      <c r="V266">
        <v>20</v>
      </c>
      <c r="W266">
        <v>0</v>
      </c>
      <c r="X266" s="48">
        <v>0</v>
      </c>
      <c r="Y266">
        <v>20</v>
      </c>
      <c r="Z266">
        <v>80</v>
      </c>
      <c r="AA266">
        <v>15</v>
      </c>
      <c r="AB266" s="48">
        <v>0.15789473684210525</v>
      </c>
      <c r="AC266">
        <v>95</v>
      </c>
      <c r="AD266">
        <v>230</v>
      </c>
      <c r="AE266">
        <v>30</v>
      </c>
      <c r="AF266" s="48">
        <v>0.11538461538461539</v>
      </c>
      <c r="AG266">
        <v>260</v>
      </c>
      <c r="AH266">
        <v>215</v>
      </c>
      <c r="AI266">
        <v>30</v>
      </c>
      <c r="AJ266" s="48">
        <v>0.12244897959183673</v>
      </c>
      <c r="AK266">
        <v>245</v>
      </c>
    </row>
    <row r="267" spans="1:37" hidden="1" x14ac:dyDescent="0.25">
      <c r="A267" t="s">
        <v>34</v>
      </c>
      <c r="B267">
        <v>15</v>
      </c>
      <c r="C267">
        <v>0</v>
      </c>
      <c r="D267" s="48">
        <v>0</v>
      </c>
      <c r="E267">
        <v>15</v>
      </c>
      <c r="F267">
        <v>0</v>
      </c>
      <c r="G267">
        <v>0</v>
      </c>
      <c r="H267" s="48"/>
      <c r="I267">
        <v>0</v>
      </c>
      <c r="J267">
        <v>0</v>
      </c>
      <c r="K267">
        <v>0</v>
      </c>
      <c r="L267" s="48"/>
      <c r="M267">
        <v>0</v>
      </c>
      <c r="N267">
        <v>0</v>
      </c>
      <c r="O267">
        <v>0</v>
      </c>
      <c r="P267" s="48"/>
      <c r="Q267">
        <v>0</v>
      </c>
      <c r="R267">
        <v>10</v>
      </c>
      <c r="S267">
        <v>0</v>
      </c>
      <c r="T267" s="48">
        <v>0</v>
      </c>
      <c r="U267">
        <v>10</v>
      </c>
      <c r="V267">
        <v>30</v>
      </c>
      <c r="W267">
        <v>0</v>
      </c>
      <c r="X267" s="48">
        <v>0</v>
      </c>
      <c r="Y267">
        <v>30</v>
      </c>
      <c r="Z267">
        <v>75</v>
      </c>
      <c r="AA267">
        <v>0</v>
      </c>
      <c r="AB267" s="48">
        <v>0</v>
      </c>
      <c r="AC267">
        <v>75</v>
      </c>
      <c r="AD267">
        <v>35</v>
      </c>
      <c r="AE267">
        <v>0</v>
      </c>
      <c r="AF267" s="48">
        <v>0</v>
      </c>
      <c r="AG267">
        <v>35</v>
      </c>
      <c r="AH267">
        <v>160</v>
      </c>
      <c r="AI267">
        <v>0</v>
      </c>
      <c r="AJ267" s="48">
        <v>0</v>
      </c>
      <c r="AK267">
        <v>160</v>
      </c>
    </row>
    <row r="268" spans="1:37" hidden="1" x14ac:dyDescent="0.25">
      <c r="A268" t="s">
        <v>176</v>
      </c>
      <c r="B268">
        <v>10</v>
      </c>
      <c r="C268">
        <v>0</v>
      </c>
      <c r="D268" s="48">
        <v>0</v>
      </c>
      <c r="E268">
        <v>10</v>
      </c>
      <c r="F268">
        <v>20</v>
      </c>
      <c r="G268">
        <v>0</v>
      </c>
      <c r="H268" s="48">
        <v>0</v>
      </c>
      <c r="I268">
        <v>20</v>
      </c>
      <c r="J268">
        <v>0</v>
      </c>
      <c r="K268">
        <v>0</v>
      </c>
      <c r="L268" s="48"/>
      <c r="M268">
        <v>0</v>
      </c>
      <c r="N268">
        <v>5</v>
      </c>
      <c r="O268">
        <v>0</v>
      </c>
      <c r="P268" s="48">
        <v>0</v>
      </c>
      <c r="Q268">
        <v>10</v>
      </c>
      <c r="R268">
        <v>65</v>
      </c>
      <c r="S268">
        <v>5</v>
      </c>
      <c r="T268" s="48">
        <v>7.1428571428571425E-2</v>
      </c>
      <c r="U268">
        <v>70</v>
      </c>
      <c r="V268">
        <v>170</v>
      </c>
      <c r="W268">
        <v>15</v>
      </c>
      <c r="X268" s="48">
        <v>8.1081081081081086E-2</v>
      </c>
      <c r="Y268">
        <v>185</v>
      </c>
      <c r="Z268">
        <v>225</v>
      </c>
      <c r="AA268">
        <v>15</v>
      </c>
      <c r="AB268" s="48">
        <v>6.25E-2</v>
      </c>
      <c r="AC268">
        <v>240</v>
      </c>
      <c r="AD268">
        <v>300</v>
      </c>
      <c r="AE268">
        <v>20</v>
      </c>
      <c r="AF268" s="48">
        <v>6.25E-2</v>
      </c>
      <c r="AG268">
        <v>320</v>
      </c>
      <c r="AH268">
        <v>105</v>
      </c>
      <c r="AI268">
        <v>10</v>
      </c>
      <c r="AJ268" s="48">
        <v>8.6956521739130432E-2</v>
      </c>
      <c r="AK268">
        <v>115</v>
      </c>
    </row>
    <row r="269" spans="1:37" hidden="1" x14ac:dyDescent="0.25">
      <c r="A269" t="s">
        <v>35</v>
      </c>
      <c r="B269">
        <v>25</v>
      </c>
      <c r="C269">
        <v>0</v>
      </c>
      <c r="D269" s="48">
        <v>0</v>
      </c>
      <c r="E269">
        <v>30</v>
      </c>
      <c r="F269">
        <v>10</v>
      </c>
      <c r="G269">
        <v>0</v>
      </c>
      <c r="H269" s="48">
        <v>0</v>
      </c>
      <c r="I269">
        <v>10</v>
      </c>
      <c r="J269">
        <v>0</v>
      </c>
      <c r="K269">
        <v>0</v>
      </c>
      <c r="L269" s="48"/>
      <c r="M269">
        <v>0</v>
      </c>
      <c r="N269">
        <v>5</v>
      </c>
      <c r="O269">
        <v>0</v>
      </c>
      <c r="P269" s="48">
        <v>0</v>
      </c>
      <c r="Q269">
        <v>10</v>
      </c>
      <c r="R269">
        <v>15</v>
      </c>
      <c r="S269">
        <v>0</v>
      </c>
      <c r="T269" s="48">
        <v>0</v>
      </c>
      <c r="U269">
        <v>15</v>
      </c>
      <c r="V269">
        <v>15</v>
      </c>
      <c r="W269">
        <v>0</v>
      </c>
      <c r="X269" s="48">
        <v>0</v>
      </c>
      <c r="Y269">
        <v>20</v>
      </c>
      <c r="Z269">
        <v>25</v>
      </c>
      <c r="AA269">
        <v>0</v>
      </c>
      <c r="AB269" s="48">
        <v>0</v>
      </c>
      <c r="AC269">
        <v>25</v>
      </c>
      <c r="AD269">
        <v>65</v>
      </c>
      <c r="AE269">
        <v>15</v>
      </c>
      <c r="AF269" s="48">
        <v>0.1875</v>
      </c>
      <c r="AG269">
        <v>80</v>
      </c>
      <c r="AH269">
        <v>50</v>
      </c>
      <c r="AI269">
        <v>5</v>
      </c>
      <c r="AJ269" s="48">
        <v>9.0909090909090912E-2</v>
      </c>
      <c r="AK269">
        <v>55</v>
      </c>
    </row>
    <row r="270" spans="1:37" hidden="1" x14ac:dyDescent="0.25">
      <c r="A270" t="s">
        <v>36</v>
      </c>
      <c r="B270">
        <v>5</v>
      </c>
      <c r="C270">
        <v>0</v>
      </c>
      <c r="D270" s="48">
        <v>0</v>
      </c>
      <c r="E270">
        <v>5</v>
      </c>
      <c r="F270">
        <v>0</v>
      </c>
      <c r="G270">
        <v>0</v>
      </c>
      <c r="H270" s="48"/>
      <c r="I270">
        <v>0</v>
      </c>
      <c r="J270">
        <v>0</v>
      </c>
      <c r="K270">
        <v>0</v>
      </c>
      <c r="L270" s="48"/>
      <c r="M270">
        <v>0</v>
      </c>
      <c r="N270">
        <v>5</v>
      </c>
      <c r="O270">
        <v>0</v>
      </c>
      <c r="P270" s="48">
        <v>0</v>
      </c>
      <c r="Q270">
        <v>5</v>
      </c>
      <c r="R270">
        <v>0</v>
      </c>
      <c r="S270">
        <v>0</v>
      </c>
      <c r="T270" s="48"/>
      <c r="U270">
        <v>0</v>
      </c>
      <c r="V270">
        <v>0</v>
      </c>
      <c r="W270">
        <v>0</v>
      </c>
      <c r="X270" s="48"/>
      <c r="Y270">
        <v>0</v>
      </c>
      <c r="Z270">
        <v>15</v>
      </c>
      <c r="AA270">
        <v>0</v>
      </c>
      <c r="AB270" s="48">
        <v>0</v>
      </c>
      <c r="AC270">
        <v>15</v>
      </c>
      <c r="AD270">
        <v>30</v>
      </c>
      <c r="AE270">
        <v>5</v>
      </c>
      <c r="AF270" s="48">
        <v>0.14285714285714285</v>
      </c>
      <c r="AG270">
        <v>35</v>
      </c>
      <c r="AH270">
        <v>15</v>
      </c>
      <c r="AI270">
        <v>5</v>
      </c>
      <c r="AJ270" s="48">
        <v>0.2</v>
      </c>
      <c r="AK270">
        <v>25</v>
      </c>
    </row>
    <row r="271" spans="1:37" hidden="1" x14ac:dyDescent="0.25">
      <c r="A271" t="s">
        <v>37</v>
      </c>
      <c r="B271">
        <v>25</v>
      </c>
      <c r="C271">
        <v>0</v>
      </c>
      <c r="D271" s="48">
        <v>0</v>
      </c>
      <c r="E271">
        <v>25</v>
      </c>
      <c r="F271">
        <v>5</v>
      </c>
      <c r="G271">
        <v>0</v>
      </c>
      <c r="H271" s="48">
        <v>0</v>
      </c>
      <c r="I271">
        <v>5</v>
      </c>
      <c r="J271">
        <v>0</v>
      </c>
      <c r="K271">
        <v>0</v>
      </c>
      <c r="L271" s="48"/>
      <c r="M271">
        <v>0</v>
      </c>
      <c r="N271">
        <v>0</v>
      </c>
      <c r="O271">
        <v>0</v>
      </c>
      <c r="P271" s="48"/>
      <c r="Q271">
        <v>0</v>
      </c>
      <c r="R271">
        <v>45</v>
      </c>
      <c r="S271">
        <v>5</v>
      </c>
      <c r="T271" s="48">
        <v>0.1</v>
      </c>
      <c r="U271">
        <v>50</v>
      </c>
      <c r="V271">
        <v>135</v>
      </c>
      <c r="W271">
        <v>15</v>
      </c>
      <c r="X271" s="48">
        <v>0.1</v>
      </c>
      <c r="Y271">
        <v>150</v>
      </c>
      <c r="Z271">
        <v>190</v>
      </c>
      <c r="AA271">
        <v>15</v>
      </c>
      <c r="AB271" s="48">
        <v>7.3170731707317069E-2</v>
      </c>
      <c r="AC271">
        <v>205</v>
      </c>
      <c r="AD271">
        <v>435</v>
      </c>
      <c r="AE271">
        <v>35</v>
      </c>
      <c r="AF271" s="48">
        <v>7.5268817204301078E-2</v>
      </c>
      <c r="AG271">
        <v>465</v>
      </c>
      <c r="AH271">
        <v>360</v>
      </c>
      <c r="AI271">
        <v>30</v>
      </c>
      <c r="AJ271" s="48">
        <v>7.5949367088607597E-2</v>
      </c>
      <c r="AK271">
        <v>395</v>
      </c>
    </row>
    <row r="272" spans="1:37" hidden="1" x14ac:dyDescent="0.25">
      <c r="A272" t="s">
        <v>38</v>
      </c>
      <c r="B272">
        <v>10</v>
      </c>
      <c r="C272">
        <v>0</v>
      </c>
      <c r="D272" s="48">
        <v>0</v>
      </c>
      <c r="E272">
        <v>10</v>
      </c>
      <c r="F272">
        <v>15</v>
      </c>
      <c r="G272">
        <v>0</v>
      </c>
      <c r="H272" s="48">
        <v>0</v>
      </c>
      <c r="I272">
        <v>15</v>
      </c>
      <c r="J272">
        <v>0</v>
      </c>
      <c r="K272">
        <v>0</v>
      </c>
      <c r="L272" s="48"/>
      <c r="M272">
        <v>0</v>
      </c>
      <c r="N272">
        <v>30</v>
      </c>
      <c r="O272">
        <v>0</v>
      </c>
      <c r="P272" s="48">
        <v>0</v>
      </c>
      <c r="Q272">
        <v>30</v>
      </c>
      <c r="R272">
        <v>5</v>
      </c>
      <c r="S272">
        <v>5</v>
      </c>
      <c r="T272" s="48">
        <v>0.5</v>
      </c>
      <c r="U272">
        <v>10</v>
      </c>
      <c r="V272">
        <v>120</v>
      </c>
      <c r="W272">
        <v>5</v>
      </c>
      <c r="X272" s="48">
        <v>0.04</v>
      </c>
      <c r="Y272">
        <v>125</v>
      </c>
      <c r="Z272">
        <v>225</v>
      </c>
      <c r="AA272">
        <v>15</v>
      </c>
      <c r="AB272" s="48">
        <v>6.3829787234042548E-2</v>
      </c>
      <c r="AC272">
        <v>235</v>
      </c>
      <c r="AD272">
        <v>225</v>
      </c>
      <c r="AE272">
        <v>10</v>
      </c>
      <c r="AF272" s="48">
        <v>4.3478260869565216E-2</v>
      </c>
      <c r="AG272">
        <v>230</v>
      </c>
      <c r="AH272">
        <v>170</v>
      </c>
      <c r="AI272">
        <v>10</v>
      </c>
      <c r="AJ272" s="48">
        <v>5.5555555555555552E-2</v>
      </c>
      <c r="AK272">
        <v>180</v>
      </c>
    </row>
    <row r="273" spans="1:37" hidden="1" x14ac:dyDescent="0.25">
      <c r="A273" t="s">
        <v>39</v>
      </c>
      <c r="B273">
        <v>10</v>
      </c>
      <c r="C273">
        <v>0</v>
      </c>
      <c r="D273" s="48">
        <v>0</v>
      </c>
      <c r="E273">
        <v>10</v>
      </c>
      <c r="F273">
        <v>0</v>
      </c>
      <c r="G273">
        <v>0</v>
      </c>
      <c r="H273" s="48"/>
      <c r="I273">
        <v>0</v>
      </c>
      <c r="J273">
        <v>0</v>
      </c>
      <c r="K273">
        <v>0</v>
      </c>
      <c r="L273" s="48"/>
      <c r="M273">
        <v>0</v>
      </c>
      <c r="N273">
        <v>5</v>
      </c>
      <c r="O273">
        <v>0</v>
      </c>
      <c r="P273" s="48">
        <v>0</v>
      </c>
      <c r="Q273">
        <v>5</v>
      </c>
      <c r="R273">
        <v>25</v>
      </c>
      <c r="S273">
        <v>0</v>
      </c>
      <c r="T273" s="48">
        <v>0</v>
      </c>
      <c r="U273">
        <v>25</v>
      </c>
      <c r="V273">
        <v>20</v>
      </c>
      <c r="W273">
        <v>0</v>
      </c>
      <c r="X273" s="48">
        <v>0</v>
      </c>
      <c r="Y273">
        <v>20</v>
      </c>
      <c r="Z273">
        <v>65</v>
      </c>
      <c r="AA273">
        <v>5</v>
      </c>
      <c r="AB273" s="48">
        <v>7.6923076923076927E-2</v>
      </c>
      <c r="AC273">
        <v>65</v>
      </c>
      <c r="AD273">
        <v>130</v>
      </c>
      <c r="AE273">
        <v>5</v>
      </c>
      <c r="AF273" s="48">
        <v>3.7037037037037035E-2</v>
      </c>
      <c r="AG273">
        <v>135</v>
      </c>
      <c r="AH273">
        <v>110</v>
      </c>
      <c r="AI273">
        <v>5</v>
      </c>
      <c r="AJ273" s="48">
        <v>4.3478260869565216E-2</v>
      </c>
      <c r="AK273">
        <v>115</v>
      </c>
    </row>
    <row r="274" spans="1:37" hidden="1" x14ac:dyDescent="0.25">
      <c r="A274" t="s">
        <v>40</v>
      </c>
      <c r="B274">
        <v>5</v>
      </c>
      <c r="C274">
        <v>0</v>
      </c>
      <c r="D274" s="48">
        <v>0</v>
      </c>
      <c r="E274">
        <v>5</v>
      </c>
      <c r="F274">
        <v>10</v>
      </c>
      <c r="G274">
        <v>0</v>
      </c>
      <c r="H274" s="48">
        <v>0</v>
      </c>
      <c r="I274">
        <v>10</v>
      </c>
      <c r="J274">
        <v>0</v>
      </c>
      <c r="K274">
        <v>0</v>
      </c>
      <c r="L274" s="48"/>
      <c r="M274">
        <v>0</v>
      </c>
      <c r="N274">
        <v>0</v>
      </c>
      <c r="O274">
        <v>0</v>
      </c>
      <c r="P274" s="48"/>
      <c r="Q274">
        <v>0</v>
      </c>
      <c r="R274">
        <v>10</v>
      </c>
      <c r="S274">
        <v>0</v>
      </c>
      <c r="T274" s="48">
        <v>0</v>
      </c>
      <c r="U274">
        <v>10</v>
      </c>
      <c r="V274">
        <v>35</v>
      </c>
      <c r="W274">
        <v>5</v>
      </c>
      <c r="X274" s="48">
        <v>0.125</v>
      </c>
      <c r="Y274">
        <v>40</v>
      </c>
      <c r="Z274">
        <v>55</v>
      </c>
      <c r="AA274">
        <v>10</v>
      </c>
      <c r="AB274" s="48">
        <v>0.15384615384615385</v>
      </c>
      <c r="AC274">
        <v>65</v>
      </c>
      <c r="AD274">
        <v>140</v>
      </c>
      <c r="AE274">
        <v>10</v>
      </c>
      <c r="AF274" s="48">
        <v>6.6666666666666666E-2</v>
      </c>
      <c r="AG274">
        <v>150</v>
      </c>
      <c r="AH274">
        <v>130</v>
      </c>
      <c r="AI274">
        <v>10</v>
      </c>
      <c r="AJ274" s="48">
        <v>7.1428571428571425E-2</v>
      </c>
      <c r="AK274">
        <v>140</v>
      </c>
    </row>
    <row r="275" spans="1:37" hidden="1" x14ac:dyDescent="0.25">
      <c r="A275" t="s">
        <v>41</v>
      </c>
      <c r="B275">
        <v>10</v>
      </c>
      <c r="C275">
        <v>0</v>
      </c>
      <c r="D275" s="48">
        <v>0</v>
      </c>
      <c r="E275">
        <v>10</v>
      </c>
      <c r="F275">
        <v>15</v>
      </c>
      <c r="G275">
        <v>0</v>
      </c>
      <c r="H275" s="48">
        <v>0</v>
      </c>
      <c r="I275">
        <v>20</v>
      </c>
      <c r="J275">
        <v>0</v>
      </c>
      <c r="K275">
        <v>0</v>
      </c>
      <c r="L275" s="48"/>
      <c r="M275">
        <v>0</v>
      </c>
      <c r="N275">
        <v>20</v>
      </c>
      <c r="O275">
        <v>0</v>
      </c>
      <c r="P275" s="48">
        <v>0</v>
      </c>
      <c r="Q275">
        <v>20</v>
      </c>
      <c r="R275">
        <v>35</v>
      </c>
      <c r="S275">
        <v>5</v>
      </c>
      <c r="T275" s="48">
        <v>0.125</v>
      </c>
      <c r="U275">
        <v>40</v>
      </c>
      <c r="V275">
        <v>120</v>
      </c>
      <c r="W275">
        <v>20</v>
      </c>
      <c r="X275" s="48">
        <v>0.14285714285714285</v>
      </c>
      <c r="Y275">
        <v>140</v>
      </c>
      <c r="Z275">
        <v>115</v>
      </c>
      <c r="AA275">
        <v>30</v>
      </c>
      <c r="AB275" s="48">
        <v>0.20689655172413793</v>
      </c>
      <c r="AC275">
        <v>145</v>
      </c>
      <c r="AD275">
        <v>310</v>
      </c>
      <c r="AE275">
        <v>80</v>
      </c>
      <c r="AF275" s="48">
        <v>0.20512820512820512</v>
      </c>
      <c r="AG275">
        <v>390</v>
      </c>
      <c r="AH275">
        <v>250</v>
      </c>
      <c r="AI275">
        <v>30</v>
      </c>
      <c r="AJ275" s="48">
        <v>0.10714285714285714</v>
      </c>
      <c r="AK275">
        <v>280</v>
      </c>
    </row>
    <row r="276" spans="1:37" hidden="1" x14ac:dyDescent="0.25">
      <c r="A276" t="s">
        <v>42</v>
      </c>
      <c r="B276">
        <v>10</v>
      </c>
      <c r="C276">
        <v>0</v>
      </c>
      <c r="D276" s="48">
        <v>0</v>
      </c>
      <c r="E276">
        <v>10</v>
      </c>
      <c r="F276">
        <v>40</v>
      </c>
      <c r="G276">
        <v>0</v>
      </c>
      <c r="H276" s="48">
        <v>0</v>
      </c>
      <c r="I276">
        <v>40</v>
      </c>
      <c r="J276">
        <v>0</v>
      </c>
      <c r="K276">
        <v>0</v>
      </c>
      <c r="L276" s="48"/>
      <c r="M276">
        <v>0</v>
      </c>
      <c r="N276">
        <v>35</v>
      </c>
      <c r="O276">
        <v>5</v>
      </c>
      <c r="P276" s="48">
        <v>0.14285714285714285</v>
      </c>
      <c r="Q276">
        <v>35</v>
      </c>
      <c r="R276">
        <v>0</v>
      </c>
      <c r="S276">
        <v>0</v>
      </c>
      <c r="T276" s="48"/>
      <c r="U276">
        <v>0</v>
      </c>
      <c r="V276">
        <v>95</v>
      </c>
      <c r="W276">
        <v>5</v>
      </c>
      <c r="X276" s="48">
        <v>5.2631578947368418E-2</v>
      </c>
      <c r="Y276">
        <v>95</v>
      </c>
      <c r="Z276">
        <v>165</v>
      </c>
      <c r="AA276">
        <v>10</v>
      </c>
      <c r="AB276" s="48">
        <v>5.7142857142857141E-2</v>
      </c>
      <c r="AC276">
        <v>175</v>
      </c>
      <c r="AD276">
        <v>165</v>
      </c>
      <c r="AE276">
        <v>10</v>
      </c>
      <c r="AF276" s="48">
        <v>5.5555555555555552E-2</v>
      </c>
      <c r="AG276">
        <v>180</v>
      </c>
      <c r="AH276">
        <v>365</v>
      </c>
      <c r="AI276">
        <v>55</v>
      </c>
      <c r="AJ276" s="48">
        <v>0.12941176470588237</v>
      </c>
      <c r="AK276">
        <v>425</v>
      </c>
    </row>
    <row r="277" spans="1:37" hidden="1" x14ac:dyDescent="0.25">
      <c r="A277" t="s">
        <v>43</v>
      </c>
      <c r="B277">
        <v>20</v>
      </c>
      <c r="C277">
        <v>0</v>
      </c>
      <c r="D277" s="48">
        <v>0</v>
      </c>
      <c r="E277">
        <v>20</v>
      </c>
      <c r="F277">
        <v>15</v>
      </c>
      <c r="G277">
        <v>0</v>
      </c>
      <c r="H277" s="48">
        <v>0</v>
      </c>
      <c r="I277">
        <v>15</v>
      </c>
      <c r="J277">
        <v>0</v>
      </c>
      <c r="K277">
        <v>0</v>
      </c>
      <c r="L277" s="48"/>
      <c r="M277">
        <v>0</v>
      </c>
      <c r="N277">
        <v>5</v>
      </c>
      <c r="O277">
        <v>0</v>
      </c>
      <c r="P277" s="48">
        <v>0</v>
      </c>
      <c r="Q277">
        <v>5</v>
      </c>
      <c r="R277">
        <v>40</v>
      </c>
      <c r="S277">
        <v>5</v>
      </c>
      <c r="T277" s="48">
        <v>0.1111111111111111</v>
      </c>
      <c r="U277">
        <v>45</v>
      </c>
      <c r="V277">
        <v>160</v>
      </c>
      <c r="W277">
        <v>20</v>
      </c>
      <c r="X277" s="48">
        <v>0.11428571428571428</v>
      </c>
      <c r="Y277">
        <v>175</v>
      </c>
      <c r="Z277">
        <v>240</v>
      </c>
      <c r="AA277">
        <v>40</v>
      </c>
      <c r="AB277" s="48">
        <v>0.14285714285714285</v>
      </c>
      <c r="AC277">
        <v>280</v>
      </c>
      <c r="AD277">
        <v>220</v>
      </c>
      <c r="AE277">
        <v>50</v>
      </c>
      <c r="AF277" s="48">
        <v>0.18518518518518517</v>
      </c>
      <c r="AG277">
        <v>270</v>
      </c>
      <c r="AH277">
        <v>265</v>
      </c>
      <c r="AI277">
        <v>40</v>
      </c>
      <c r="AJ277" s="48">
        <v>0.13114754098360656</v>
      </c>
      <c r="AK277">
        <v>305</v>
      </c>
    </row>
    <row r="278" spans="1:37" hidden="1" x14ac:dyDescent="0.25">
      <c r="A278" t="s">
        <v>44</v>
      </c>
      <c r="B278">
        <v>10</v>
      </c>
      <c r="C278">
        <v>0</v>
      </c>
      <c r="D278" s="48">
        <v>0</v>
      </c>
      <c r="E278">
        <v>10</v>
      </c>
      <c r="F278">
        <v>20</v>
      </c>
      <c r="G278">
        <v>0</v>
      </c>
      <c r="H278" s="48">
        <v>0</v>
      </c>
      <c r="I278">
        <v>20</v>
      </c>
      <c r="J278">
        <v>0</v>
      </c>
      <c r="K278">
        <v>0</v>
      </c>
      <c r="L278" s="48"/>
      <c r="M278">
        <v>0</v>
      </c>
      <c r="N278">
        <v>10</v>
      </c>
      <c r="O278">
        <v>0</v>
      </c>
      <c r="P278" s="48">
        <v>0</v>
      </c>
      <c r="Q278">
        <v>10</v>
      </c>
      <c r="R278">
        <v>50</v>
      </c>
      <c r="S278">
        <v>5</v>
      </c>
      <c r="T278" s="48">
        <v>9.0909090909090912E-2</v>
      </c>
      <c r="U278">
        <v>55</v>
      </c>
      <c r="V278">
        <v>205</v>
      </c>
      <c r="W278">
        <v>20</v>
      </c>
      <c r="X278" s="48">
        <v>8.6956521739130432E-2</v>
      </c>
      <c r="Y278">
        <v>230</v>
      </c>
      <c r="Z278">
        <v>405</v>
      </c>
      <c r="AA278">
        <v>45</v>
      </c>
      <c r="AB278" s="48">
        <v>0.1</v>
      </c>
      <c r="AC278">
        <v>450</v>
      </c>
      <c r="AD278">
        <v>220</v>
      </c>
      <c r="AE278">
        <v>40</v>
      </c>
      <c r="AF278" s="48">
        <v>0.15384615384615385</v>
      </c>
      <c r="AG278">
        <v>260</v>
      </c>
      <c r="AH278">
        <v>715</v>
      </c>
      <c r="AI278">
        <v>80</v>
      </c>
      <c r="AJ278" s="48">
        <v>0.10062893081761007</v>
      </c>
      <c r="AK278">
        <v>795</v>
      </c>
    </row>
    <row r="279" spans="1:37" hidden="1" x14ac:dyDescent="0.25">
      <c r="A279" t="s">
        <v>45</v>
      </c>
      <c r="B279">
        <v>10</v>
      </c>
      <c r="C279">
        <v>0</v>
      </c>
      <c r="D279" s="48">
        <v>0</v>
      </c>
      <c r="E279">
        <v>10</v>
      </c>
      <c r="F279">
        <v>5</v>
      </c>
      <c r="G279">
        <v>0</v>
      </c>
      <c r="H279" s="48">
        <v>0</v>
      </c>
      <c r="I279">
        <v>5</v>
      </c>
      <c r="J279">
        <v>0</v>
      </c>
      <c r="K279">
        <v>0</v>
      </c>
      <c r="L279" s="48"/>
      <c r="M279">
        <v>0</v>
      </c>
      <c r="N279">
        <v>10</v>
      </c>
      <c r="O279">
        <v>0</v>
      </c>
      <c r="P279" s="48">
        <v>0</v>
      </c>
      <c r="Q279">
        <v>10</v>
      </c>
      <c r="R279">
        <v>35</v>
      </c>
      <c r="S279">
        <v>5</v>
      </c>
      <c r="T279" s="48">
        <v>0.125</v>
      </c>
      <c r="U279">
        <v>40</v>
      </c>
      <c r="V279">
        <v>110</v>
      </c>
      <c r="W279">
        <v>5</v>
      </c>
      <c r="X279" s="48">
        <v>4.1666666666666664E-2</v>
      </c>
      <c r="Y279">
        <v>120</v>
      </c>
      <c r="Z279">
        <v>235</v>
      </c>
      <c r="AA279">
        <v>20</v>
      </c>
      <c r="AB279" s="48">
        <v>7.8431372549019607E-2</v>
      </c>
      <c r="AC279">
        <v>255</v>
      </c>
      <c r="AD279">
        <v>190</v>
      </c>
      <c r="AE279">
        <v>25</v>
      </c>
      <c r="AF279" s="48">
        <v>0.11627906976744186</v>
      </c>
      <c r="AG279">
        <v>215</v>
      </c>
      <c r="AH279">
        <v>300</v>
      </c>
      <c r="AI279">
        <v>60</v>
      </c>
      <c r="AJ279" s="48">
        <v>0.16666666666666666</v>
      </c>
      <c r="AK279">
        <v>360</v>
      </c>
    </row>
    <row r="280" spans="1:37" hidden="1" x14ac:dyDescent="0.25">
      <c r="A280" t="s">
        <v>46</v>
      </c>
      <c r="B280">
        <v>15</v>
      </c>
      <c r="C280">
        <v>0</v>
      </c>
      <c r="D280" s="48">
        <v>0</v>
      </c>
      <c r="E280">
        <v>15</v>
      </c>
      <c r="F280">
        <v>10</v>
      </c>
      <c r="G280">
        <v>0</v>
      </c>
      <c r="H280" s="48">
        <v>0</v>
      </c>
      <c r="I280">
        <v>10</v>
      </c>
      <c r="J280">
        <v>0</v>
      </c>
      <c r="K280">
        <v>0</v>
      </c>
      <c r="L280" s="48"/>
      <c r="M280">
        <v>0</v>
      </c>
      <c r="N280">
        <v>15</v>
      </c>
      <c r="O280">
        <v>0</v>
      </c>
      <c r="P280" s="48">
        <v>0</v>
      </c>
      <c r="Q280">
        <v>15</v>
      </c>
      <c r="R280">
        <v>35</v>
      </c>
      <c r="S280">
        <v>0</v>
      </c>
      <c r="T280" s="48">
        <v>0</v>
      </c>
      <c r="U280">
        <v>35</v>
      </c>
      <c r="V280">
        <v>50</v>
      </c>
      <c r="W280">
        <v>5</v>
      </c>
      <c r="X280" s="48">
        <v>9.0909090909090912E-2</v>
      </c>
      <c r="Y280">
        <v>55</v>
      </c>
      <c r="Z280">
        <v>95</v>
      </c>
      <c r="AA280">
        <v>5</v>
      </c>
      <c r="AB280" s="48">
        <v>0.05</v>
      </c>
      <c r="AC280">
        <v>100</v>
      </c>
      <c r="AD280">
        <v>200</v>
      </c>
      <c r="AE280">
        <v>5</v>
      </c>
      <c r="AF280" s="48">
        <v>2.3809523809523808E-2</v>
      </c>
      <c r="AG280">
        <v>210</v>
      </c>
      <c r="AH280">
        <v>205</v>
      </c>
      <c r="AI280">
        <v>10</v>
      </c>
      <c r="AJ280" s="48">
        <v>4.6511627906976744E-2</v>
      </c>
      <c r="AK280">
        <v>215</v>
      </c>
    </row>
    <row r="281" spans="1:37" hidden="1" x14ac:dyDescent="0.25">
      <c r="A281" t="s">
        <v>47</v>
      </c>
      <c r="B281">
        <v>15</v>
      </c>
      <c r="C281">
        <v>0</v>
      </c>
      <c r="D281" s="48">
        <v>0</v>
      </c>
      <c r="E281">
        <v>15</v>
      </c>
      <c r="F281">
        <v>5</v>
      </c>
      <c r="G281">
        <v>0</v>
      </c>
      <c r="H281" s="48">
        <v>0</v>
      </c>
      <c r="I281">
        <v>5</v>
      </c>
      <c r="J281">
        <v>0</v>
      </c>
      <c r="K281">
        <v>0</v>
      </c>
      <c r="L281" s="48"/>
      <c r="M281">
        <v>0</v>
      </c>
      <c r="N281">
        <v>10</v>
      </c>
      <c r="O281">
        <v>0</v>
      </c>
      <c r="P281" s="48">
        <v>0</v>
      </c>
      <c r="Q281">
        <v>10</v>
      </c>
      <c r="R281">
        <v>0</v>
      </c>
      <c r="S281">
        <v>0</v>
      </c>
      <c r="T281" s="48">
        <v>0</v>
      </c>
      <c r="U281">
        <v>5</v>
      </c>
      <c r="V281">
        <v>25</v>
      </c>
      <c r="W281">
        <v>0</v>
      </c>
      <c r="X281" s="48">
        <v>0</v>
      </c>
      <c r="Y281">
        <v>30</v>
      </c>
      <c r="Z281">
        <v>55</v>
      </c>
      <c r="AA281">
        <v>5</v>
      </c>
      <c r="AB281" s="48">
        <v>8.3333333333333329E-2</v>
      </c>
      <c r="AC281">
        <v>60</v>
      </c>
      <c r="AD281">
        <v>215</v>
      </c>
      <c r="AE281">
        <v>25</v>
      </c>
      <c r="AF281" s="48">
        <v>0.10416666666666667</v>
      </c>
      <c r="AG281">
        <v>240</v>
      </c>
      <c r="AH281">
        <v>235</v>
      </c>
      <c r="AI281">
        <v>35</v>
      </c>
      <c r="AJ281" s="48">
        <v>0.12727272727272726</v>
      </c>
      <c r="AK281">
        <v>275</v>
      </c>
    </row>
    <row r="282" spans="1:37" hidden="1" x14ac:dyDescent="0.25">
      <c r="A282" t="s">
        <v>48</v>
      </c>
      <c r="B282">
        <v>5</v>
      </c>
      <c r="C282">
        <v>0</v>
      </c>
      <c r="D282" s="48">
        <v>0</v>
      </c>
      <c r="E282">
        <v>5</v>
      </c>
      <c r="F282">
        <v>10</v>
      </c>
      <c r="G282">
        <v>5</v>
      </c>
      <c r="H282" s="48">
        <v>0.33333333333333331</v>
      </c>
      <c r="I282">
        <v>15</v>
      </c>
      <c r="J282">
        <v>0</v>
      </c>
      <c r="K282">
        <v>0</v>
      </c>
      <c r="L282" s="48"/>
      <c r="M282">
        <v>0</v>
      </c>
      <c r="N282">
        <v>0</v>
      </c>
      <c r="O282">
        <v>0</v>
      </c>
      <c r="P282" s="48"/>
      <c r="Q282">
        <v>0</v>
      </c>
      <c r="R282">
        <v>20</v>
      </c>
      <c r="S282">
        <v>0</v>
      </c>
      <c r="T282" s="48">
        <v>0</v>
      </c>
      <c r="U282">
        <v>20</v>
      </c>
      <c r="V282">
        <v>90</v>
      </c>
      <c r="W282">
        <v>10</v>
      </c>
      <c r="X282" s="48">
        <v>0.1</v>
      </c>
      <c r="Y282">
        <v>100</v>
      </c>
      <c r="Z282">
        <v>150</v>
      </c>
      <c r="AA282">
        <v>15</v>
      </c>
      <c r="AB282" s="48">
        <v>9.0909090909090912E-2</v>
      </c>
      <c r="AC282">
        <v>165</v>
      </c>
      <c r="AD282">
        <v>140</v>
      </c>
      <c r="AE282">
        <v>15</v>
      </c>
      <c r="AF282" s="48">
        <v>9.6774193548387094E-2</v>
      </c>
      <c r="AG282">
        <v>155</v>
      </c>
      <c r="AH282">
        <v>220</v>
      </c>
      <c r="AI282">
        <v>15</v>
      </c>
      <c r="AJ282" s="48">
        <v>6.5217391304347824E-2</v>
      </c>
      <c r="AK282">
        <v>230</v>
      </c>
    </row>
    <row r="283" spans="1:37" hidden="1" x14ac:dyDescent="0.25">
      <c r="A283" t="s">
        <v>49</v>
      </c>
      <c r="B283">
        <v>40</v>
      </c>
      <c r="C283">
        <v>5</v>
      </c>
      <c r="D283" s="48">
        <v>0</v>
      </c>
      <c r="E283">
        <v>45</v>
      </c>
      <c r="F283">
        <v>20</v>
      </c>
      <c r="G283">
        <v>0</v>
      </c>
      <c r="H283" s="48">
        <v>0</v>
      </c>
      <c r="I283">
        <v>20</v>
      </c>
      <c r="J283">
        <v>0</v>
      </c>
      <c r="K283">
        <v>0</v>
      </c>
      <c r="L283" s="48"/>
      <c r="M283">
        <v>0</v>
      </c>
      <c r="N283">
        <v>10</v>
      </c>
      <c r="O283">
        <v>0</v>
      </c>
      <c r="P283" s="48">
        <v>0</v>
      </c>
      <c r="Q283">
        <v>10</v>
      </c>
      <c r="R283">
        <v>165</v>
      </c>
      <c r="S283">
        <v>10</v>
      </c>
      <c r="T283" s="48">
        <v>5.7142857142857141E-2</v>
      </c>
      <c r="U283">
        <v>175</v>
      </c>
      <c r="V283">
        <v>530</v>
      </c>
      <c r="W283">
        <v>50</v>
      </c>
      <c r="X283" s="48">
        <v>8.6206896551724144E-2</v>
      </c>
      <c r="Y283">
        <v>580</v>
      </c>
      <c r="Z283">
        <v>845</v>
      </c>
      <c r="AA283">
        <v>100</v>
      </c>
      <c r="AB283" s="48">
        <v>0.10582010582010581</v>
      </c>
      <c r="AC283">
        <v>945</v>
      </c>
      <c r="AD283">
        <v>735</v>
      </c>
      <c r="AE283">
        <v>150</v>
      </c>
      <c r="AF283" s="48">
        <v>0.16949152542372881</v>
      </c>
      <c r="AG283">
        <v>885</v>
      </c>
      <c r="AH283">
        <v>1440</v>
      </c>
      <c r="AI283">
        <v>230</v>
      </c>
      <c r="AJ283" s="48">
        <v>0.1377245508982036</v>
      </c>
      <c r="AK283">
        <v>1670</v>
      </c>
    </row>
    <row r="284" spans="1:37" hidden="1" x14ac:dyDescent="0.25">
      <c r="A284" t="s">
        <v>50</v>
      </c>
      <c r="B284">
        <v>10</v>
      </c>
      <c r="C284">
        <v>0</v>
      </c>
      <c r="D284" s="48">
        <v>0</v>
      </c>
      <c r="E284">
        <v>10</v>
      </c>
      <c r="F284">
        <v>5</v>
      </c>
      <c r="G284">
        <v>0</v>
      </c>
      <c r="H284" s="48">
        <v>0</v>
      </c>
      <c r="I284">
        <v>5</v>
      </c>
      <c r="J284">
        <v>0</v>
      </c>
      <c r="K284">
        <v>0</v>
      </c>
      <c r="L284" s="48"/>
      <c r="M284">
        <v>0</v>
      </c>
      <c r="N284">
        <v>10</v>
      </c>
      <c r="O284">
        <v>0</v>
      </c>
      <c r="P284" s="48">
        <v>0</v>
      </c>
      <c r="Q284">
        <v>10</v>
      </c>
      <c r="R284">
        <v>40</v>
      </c>
      <c r="S284">
        <v>5</v>
      </c>
      <c r="T284" s="48">
        <v>0.1111111111111111</v>
      </c>
      <c r="U284">
        <v>45</v>
      </c>
      <c r="V284">
        <v>115</v>
      </c>
      <c r="W284">
        <v>20</v>
      </c>
      <c r="X284" s="48">
        <v>0.15384615384615385</v>
      </c>
      <c r="Y284">
        <v>130</v>
      </c>
      <c r="Z284">
        <v>175</v>
      </c>
      <c r="AA284">
        <v>40</v>
      </c>
      <c r="AB284" s="48">
        <v>0.18604651162790697</v>
      </c>
      <c r="AC284">
        <v>215</v>
      </c>
      <c r="AD284">
        <v>265</v>
      </c>
      <c r="AE284">
        <v>65</v>
      </c>
      <c r="AF284" s="48">
        <v>0.19696969696969696</v>
      </c>
      <c r="AG284">
        <v>330</v>
      </c>
      <c r="AH284">
        <v>350</v>
      </c>
      <c r="AI284">
        <v>100</v>
      </c>
      <c r="AJ284" s="48">
        <v>0.22222222222222221</v>
      </c>
      <c r="AK284">
        <v>450</v>
      </c>
    </row>
    <row r="285" spans="1:37" hidden="1" x14ac:dyDescent="0.25">
      <c r="A285" t="s">
        <v>51</v>
      </c>
      <c r="B285">
        <v>15</v>
      </c>
      <c r="C285">
        <v>0</v>
      </c>
      <c r="D285" s="48">
        <v>0</v>
      </c>
      <c r="E285">
        <v>15</v>
      </c>
      <c r="F285">
        <v>10</v>
      </c>
      <c r="G285">
        <v>0</v>
      </c>
      <c r="H285" s="48">
        <v>0</v>
      </c>
      <c r="I285">
        <v>10</v>
      </c>
      <c r="J285">
        <v>0</v>
      </c>
      <c r="K285">
        <v>0</v>
      </c>
      <c r="L285" s="48"/>
      <c r="M285">
        <v>0</v>
      </c>
      <c r="N285">
        <v>0</v>
      </c>
      <c r="O285">
        <v>0</v>
      </c>
      <c r="P285" s="48"/>
      <c r="Q285">
        <v>0</v>
      </c>
      <c r="R285">
        <v>45</v>
      </c>
      <c r="S285">
        <v>5</v>
      </c>
      <c r="T285" s="48">
        <v>0.1</v>
      </c>
      <c r="U285">
        <v>50</v>
      </c>
      <c r="V285">
        <v>140</v>
      </c>
      <c r="W285">
        <v>20</v>
      </c>
      <c r="X285" s="48">
        <v>0.12121212121212122</v>
      </c>
      <c r="Y285">
        <v>165</v>
      </c>
      <c r="Z285">
        <v>385</v>
      </c>
      <c r="AA285">
        <v>55</v>
      </c>
      <c r="AB285" s="48">
        <v>0.12359550561797752</v>
      </c>
      <c r="AC285">
        <v>445</v>
      </c>
      <c r="AD285">
        <v>355</v>
      </c>
      <c r="AE285">
        <v>65</v>
      </c>
      <c r="AF285" s="48">
        <v>0.15476190476190477</v>
      </c>
      <c r="AG285">
        <v>420</v>
      </c>
      <c r="AH285">
        <v>445</v>
      </c>
      <c r="AI285">
        <v>140</v>
      </c>
      <c r="AJ285" s="48">
        <v>0.23931623931623933</v>
      </c>
      <c r="AK285">
        <v>585</v>
      </c>
    </row>
    <row r="286" spans="1:37" hidden="1" x14ac:dyDescent="0.25">
      <c r="A286" t="s">
        <v>52</v>
      </c>
      <c r="B286">
        <v>5</v>
      </c>
      <c r="C286">
        <v>0</v>
      </c>
      <c r="D286" s="48">
        <v>0</v>
      </c>
      <c r="E286">
        <v>5</v>
      </c>
      <c r="F286">
        <v>0</v>
      </c>
      <c r="G286">
        <v>0</v>
      </c>
      <c r="H286" s="48"/>
      <c r="I286">
        <v>0</v>
      </c>
      <c r="J286">
        <v>0</v>
      </c>
      <c r="K286">
        <v>0</v>
      </c>
      <c r="L286" s="48"/>
      <c r="M286">
        <v>0</v>
      </c>
      <c r="N286">
        <v>5</v>
      </c>
      <c r="O286">
        <v>0</v>
      </c>
      <c r="P286" s="48">
        <v>0</v>
      </c>
      <c r="Q286">
        <v>5</v>
      </c>
      <c r="R286">
        <v>0</v>
      </c>
      <c r="S286">
        <v>0</v>
      </c>
      <c r="T286" s="48"/>
      <c r="U286">
        <v>0</v>
      </c>
      <c r="V286">
        <v>10</v>
      </c>
      <c r="W286">
        <v>0</v>
      </c>
      <c r="X286" s="48">
        <v>0</v>
      </c>
      <c r="Y286">
        <v>10</v>
      </c>
      <c r="Z286">
        <v>20</v>
      </c>
      <c r="AA286">
        <v>0</v>
      </c>
      <c r="AB286" s="48">
        <v>0</v>
      </c>
      <c r="AC286">
        <v>25</v>
      </c>
      <c r="AD286">
        <v>30</v>
      </c>
      <c r="AE286">
        <v>5</v>
      </c>
      <c r="AF286" s="48">
        <v>0.14285714285714285</v>
      </c>
      <c r="AG286">
        <v>35</v>
      </c>
      <c r="AH286">
        <v>45</v>
      </c>
      <c r="AI286">
        <v>0</v>
      </c>
      <c r="AJ286" s="48">
        <v>0</v>
      </c>
      <c r="AK286">
        <v>45</v>
      </c>
    </row>
    <row r="287" spans="1:37" hidden="1" x14ac:dyDescent="0.25">
      <c r="A287" t="s">
        <v>160</v>
      </c>
      <c r="B287">
        <v>5</v>
      </c>
      <c r="C287">
        <v>0</v>
      </c>
      <c r="D287" s="48">
        <v>0</v>
      </c>
      <c r="E287">
        <v>5</v>
      </c>
      <c r="F287">
        <v>0</v>
      </c>
      <c r="G287">
        <v>0</v>
      </c>
      <c r="H287" s="48"/>
      <c r="I287">
        <v>0</v>
      </c>
      <c r="J287">
        <v>0</v>
      </c>
      <c r="K287">
        <v>0</v>
      </c>
      <c r="L287" s="48"/>
      <c r="M287">
        <v>0</v>
      </c>
      <c r="N287">
        <v>0</v>
      </c>
      <c r="O287">
        <v>0</v>
      </c>
      <c r="P287" s="48"/>
      <c r="Q287">
        <v>0</v>
      </c>
      <c r="R287">
        <v>5</v>
      </c>
      <c r="S287">
        <v>0</v>
      </c>
      <c r="T287" s="48">
        <v>0</v>
      </c>
      <c r="U287">
        <v>5</v>
      </c>
      <c r="V287">
        <v>0</v>
      </c>
      <c r="W287">
        <v>0</v>
      </c>
      <c r="X287" s="48"/>
      <c r="Y287">
        <v>0</v>
      </c>
      <c r="Z287">
        <v>5</v>
      </c>
      <c r="AA287">
        <v>0</v>
      </c>
      <c r="AB287" s="48">
        <v>0</v>
      </c>
      <c r="AC287">
        <v>5</v>
      </c>
      <c r="AD287">
        <v>35</v>
      </c>
      <c r="AE287">
        <v>5</v>
      </c>
      <c r="AF287" s="48">
        <v>0.14285714285714285</v>
      </c>
      <c r="AG287">
        <v>35</v>
      </c>
      <c r="AH287">
        <v>20</v>
      </c>
      <c r="AI287">
        <v>0</v>
      </c>
      <c r="AJ287" s="48">
        <v>0</v>
      </c>
      <c r="AK287">
        <v>20</v>
      </c>
    </row>
    <row r="288" spans="1:37" hidden="1" x14ac:dyDescent="0.25">
      <c r="A288" t="s">
        <v>53</v>
      </c>
      <c r="B288">
        <v>15</v>
      </c>
      <c r="C288">
        <v>0</v>
      </c>
      <c r="D288" s="48">
        <v>0</v>
      </c>
      <c r="E288">
        <v>15</v>
      </c>
      <c r="F288">
        <v>15</v>
      </c>
      <c r="G288">
        <v>0</v>
      </c>
      <c r="H288" s="48">
        <v>0</v>
      </c>
      <c r="I288">
        <v>15</v>
      </c>
      <c r="J288">
        <v>0</v>
      </c>
      <c r="K288">
        <v>0</v>
      </c>
      <c r="L288" s="48"/>
      <c r="M288">
        <v>0</v>
      </c>
      <c r="N288">
        <v>0</v>
      </c>
      <c r="O288">
        <v>0</v>
      </c>
      <c r="P288" s="48"/>
      <c r="Q288">
        <v>0</v>
      </c>
      <c r="R288">
        <v>0</v>
      </c>
      <c r="S288">
        <v>0</v>
      </c>
      <c r="T288" s="48"/>
      <c r="U288">
        <v>0</v>
      </c>
      <c r="V288">
        <v>35</v>
      </c>
      <c r="W288">
        <v>0</v>
      </c>
      <c r="X288" s="48">
        <v>0</v>
      </c>
      <c r="Y288">
        <v>35</v>
      </c>
      <c r="Z288">
        <v>75</v>
      </c>
      <c r="AA288">
        <v>0</v>
      </c>
      <c r="AB288" s="48">
        <v>0</v>
      </c>
      <c r="AC288">
        <v>75</v>
      </c>
      <c r="AD288">
        <v>355</v>
      </c>
      <c r="AE288">
        <v>25</v>
      </c>
      <c r="AF288" s="48">
        <v>6.6666666666666666E-2</v>
      </c>
      <c r="AG288">
        <v>375</v>
      </c>
      <c r="AH288">
        <v>80</v>
      </c>
      <c r="AI288">
        <v>5</v>
      </c>
      <c r="AJ288" s="48">
        <v>5.8823529411764705E-2</v>
      </c>
      <c r="AK288">
        <v>85</v>
      </c>
    </row>
    <row r="289" spans="1:37" hidden="1" x14ac:dyDescent="0.25">
      <c r="A289" t="s">
        <v>54</v>
      </c>
      <c r="B289">
        <v>5</v>
      </c>
      <c r="C289">
        <v>0</v>
      </c>
      <c r="D289" s="48">
        <v>0</v>
      </c>
      <c r="E289">
        <v>5</v>
      </c>
      <c r="F289">
        <v>5</v>
      </c>
      <c r="G289">
        <v>0</v>
      </c>
      <c r="H289" s="48">
        <v>0</v>
      </c>
      <c r="I289">
        <v>10</v>
      </c>
      <c r="J289">
        <v>0</v>
      </c>
      <c r="K289">
        <v>0</v>
      </c>
      <c r="L289" s="48"/>
      <c r="M289">
        <v>0</v>
      </c>
      <c r="N289">
        <v>0</v>
      </c>
      <c r="O289">
        <v>0</v>
      </c>
      <c r="P289" s="48"/>
      <c r="Q289">
        <v>0</v>
      </c>
      <c r="R289">
        <v>5</v>
      </c>
      <c r="S289">
        <v>0</v>
      </c>
      <c r="T289" s="48">
        <v>0</v>
      </c>
      <c r="U289">
        <v>5</v>
      </c>
      <c r="V289">
        <v>5</v>
      </c>
      <c r="W289">
        <v>0</v>
      </c>
      <c r="X289" s="48">
        <v>0</v>
      </c>
      <c r="Y289">
        <v>5</v>
      </c>
      <c r="Z289">
        <v>40</v>
      </c>
      <c r="AA289">
        <v>0</v>
      </c>
      <c r="AB289" s="48">
        <v>0</v>
      </c>
      <c r="AC289">
        <v>40</v>
      </c>
      <c r="AD289">
        <v>65</v>
      </c>
      <c r="AE289">
        <v>5</v>
      </c>
      <c r="AF289" s="48">
        <v>7.1428571428571425E-2</v>
      </c>
      <c r="AG289">
        <v>70</v>
      </c>
      <c r="AH289">
        <v>55</v>
      </c>
      <c r="AI289">
        <v>5</v>
      </c>
      <c r="AJ289" s="48">
        <v>8.3333333333333329E-2</v>
      </c>
      <c r="AK289">
        <v>60</v>
      </c>
    </row>
    <row r="290" spans="1:37" hidden="1" x14ac:dyDescent="0.25">
      <c r="A290" t="s">
        <v>55</v>
      </c>
      <c r="B290">
        <v>10</v>
      </c>
      <c r="C290">
        <v>0</v>
      </c>
      <c r="D290" s="48">
        <v>0</v>
      </c>
      <c r="E290">
        <v>15</v>
      </c>
      <c r="F290">
        <v>30</v>
      </c>
      <c r="G290">
        <v>0</v>
      </c>
      <c r="H290" s="48">
        <v>0</v>
      </c>
      <c r="I290">
        <v>30</v>
      </c>
      <c r="J290">
        <v>0</v>
      </c>
      <c r="K290">
        <v>0</v>
      </c>
      <c r="L290" s="48"/>
      <c r="M290">
        <v>0</v>
      </c>
      <c r="N290">
        <v>55</v>
      </c>
      <c r="O290">
        <v>0</v>
      </c>
      <c r="P290" s="48">
        <v>0</v>
      </c>
      <c r="Q290">
        <v>55</v>
      </c>
      <c r="R290">
        <v>75</v>
      </c>
      <c r="S290">
        <v>5</v>
      </c>
      <c r="T290" s="48">
        <v>6.25E-2</v>
      </c>
      <c r="U290">
        <v>80</v>
      </c>
      <c r="V290">
        <v>285</v>
      </c>
      <c r="W290">
        <v>10</v>
      </c>
      <c r="X290" s="48">
        <v>3.3898305084745763E-2</v>
      </c>
      <c r="Y290">
        <v>295</v>
      </c>
      <c r="Z290">
        <v>445</v>
      </c>
      <c r="AA290">
        <v>25</v>
      </c>
      <c r="AB290" s="48">
        <v>5.3191489361702128E-2</v>
      </c>
      <c r="AC290">
        <v>470</v>
      </c>
      <c r="AD290">
        <v>550</v>
      </c>
      <c r="AE290">
        <v>50</v>
      </c>
      <c r="AF290" s="48">
        <v>8.4033613445378158E-2</v>
      </c>
      <c r="AG290">
        <v>595</v>
      </c>
      <c r="AH290">
        <v>1015</v>
      </c>
      <c r="AI290">
        <v>135</v>
      </c>
      <c r="AJ290" s="48">
        <v>0.11739130434782609</v>
      </c>
      <c r="AK290">
        <v>1150</v>
      </c>
    </row>
    <row r="291" spans="1:37" hidden="1" x14ac:dyDescent="0.25">
      <c r="A291" t="s">
        <v>56</v>
      </c>
      <c r="B291">
        <v>10</v>
      </c>
      <c r="C291">
        <v>0</v>
      </c>
      <c r="D291" s="48">
        <v>0</v>
      </c>
      <c r="E291">
        <v>15</v>
      </c>
      <c r="F291">
        <v>0</v>
      </c>
      <c r="G291">
        <v>0</v>
      </c>
      <c r="H291" s="48"/>
      <c r="I291">
        <v>0</v>
      </c>
      <c r="J291">
        <v>0</v>
      </c>
      <c r="K291">
        <v>0</v>
      </c>
      <c r="L291" s="48"/>
      <c r="M291">
        <v>0</v>
      </c>
      <c r="N291">
        <v>5</v>
      </c>
      <c r="O291">
        <v>0</v>
      </c>
      <c r="P291" s="48">
        <v>0</v>
      </c>
      <c r="Q291">
        <v>5</v>
      </c>
      <c r="R291">
        <v>15</v>
      </c>
      <c r="S291">
        <v>5</v>
      </c>
      <c r="T291" s="48">
        <v>0.25</v>
      </c>
      <c r="U291">
        <v>20</v>
      </c>
      <c r="V291">
        <v>35</v>
      </c>
      <c r="W291">
        <v>10</v>
      </c>
      <c r="X291" s="48">
        <v>0.22222222222222221</v>
      </c>
      <c r="Y291">
        <v>45</v>
      </c>
      <c r="Z291">
        <v>80</v>
      </c>
      <c r="AA291">
        <v>5</v>
      </c>
      <c r="AB291" s="48">
        <v>5.5555555555555552E-2</v>
      </c>
      <c r="AC291">
        <v>90</v>
      </c>
      <c r="AD291">
        <v>115</v>
      </c>
      <c r="AE291">
        <v>20</v>
      </c>
      <c r="AF291" s="48">
        <v>0.14814814814814814</v>
      </c>
      <c r="AG291">
        <v>135</v>
      </c>
      <c r="AH291">
        <v>155</v>
      </c>
      <c r="AI291">
        <v>15</v>
      </c>
      <c r="AJ291" s="48">
        <v>8.8235294117647065E-2</v>
      </c>
      <c r="AK291">
        <v>170</v>
      </c>
    </row>
    <row r="292" spans="1:37" hidden="1" x14ac:dyDescent="0.25">
      <c r="A292" t="s">
        <v>57</v>
      </c>
      <c r="B292">
        <v>5</v>
      </c>
      <c r="C292">
        <v>0</v>
      </c>
      <c r="D292" s="48">
        <v>0</v>
      </c>
      <c r="E292">
        <v>5</v>
      </c>
      <c r="F292">
        <v>10</v>
      </c>
      <c r="G292">
        <v>0</v>
      </c>
      <c r="H292" s="48">
        <v>0</v>
      </c>
      <c r="I292">
        <v>10</v>
      </c>
      <c r="J292">
        <v>0</v>
      </c>
      <c r="K292">
        <v>0</v>
      </c>
      <c r="L292" s="48"/>
      <c r="M292">
        <v>0</v>
      </c>
      <c r="N292">
        <v>25</v>
      </c>
      <c r="O292">
        <v>5</v>
      </c>
      <c r="P292" s="48">
        <v>0.16666666666666666</v>
      </c>
      <c r="Q292">
        <v>30</v>
      </c>
      <c r="R292">
        <v>5</v>
      </c>
      <c r="S292">
        <v>0</v>
      </c>
      <c r="T292" s="48">
        <v>0</v>
      </c>
      <c r="U292">
        <v>5</v>
      </c>
      <c r="V292">
        <v>10</v>
      </c>
      <c r="W292">
        <v>0</v>
      </c>
      <c r="X292" s="48">
        <v>0</v>
      </c>
      <c r="Y292">
        <v>10</v>
      </c>
      <c r="Z292">
        <v>30</v>
      </c>
      <c r="AA292">
        <v>5</v>
      </c>
      <c r="AB292" s="48">
        <v>0.16666666666666666</v>
      </c>
      <c r="AC292">
        <v>30</v>
      </c>
      <c r="AD292">
        <v>40</v>
      </c>
      <c r="AE292">
        <v>5</v>
      </c>
      <c r="AF292" s="48">
        <v>0.1111111111111111</v>
      </c>
      <c r="AG292">
        <v>45</v>
      </c>
      <c r="AH292">
        <v>55</v>
      </c>
      <c r="AI292">
        <v>10</v>
      </c>
      <c r="AJ292" s="48">
        <v>0.15384615384615385</v>
      </c>
      <c r="AK292">
        <v>65</v>
      </c>
    </row>
    <row r="293" spans="1:37" hidden="1" x14ac:dyDescent="0.25">
      <c r="A293" t="s">
        <v>58</v>
      </c>
      <c r="B293">
        <v>5</v>
      </c>
      <c r="C293">
        <v>0</v>
      </c>
      <c r="D293" s="48">
        <v>0</v>
      </c>
      <c r="E293">
        <v>5</v>
      </c>
      <c r="F293">
        <v>0</v>
      </c>
      <c r="G293">
        <v>0</v>
      </c>
      <c r="H293" s="48"/>
      <c r="I293">
        <v>0</v>
      </c>
      <c r="J293">
        <v>0</v>
      </c>
      <c r="K293">
        <v>0</v>
      </c>
      <c r="L293" s="48"/>
      <c r="M293">
        <v>0</v>
      </c>
      <c r="N293">
        <v>5</v>
      </c>
      <c r="O293">
        <v>0</v>
      </c>
      <c r="P293" s="48">
        <v>0</v>
      </c>
      <c r="Q293">
        <v>5</v>
      </c>
      <c r="R293">
        <v>35</v>
      </c>
      <c r="S293">
        <v>0</v>
      </c>
      <c r="T293" s="48">
        <v>0</v>
      </c>
      <c r="U293">
        <v>35</v>
      </c>
      <c r="V293">
        <v>65</v>
      </c>
      <c r="W293">
        <v>5</v>
      </c>
      <c r="X293" s="48">
        <v>7.1428571428571425E-2</v>
      </c>
      <c r="Y293">
        <v>70</v>
      </c>
      <c r="Z293">
        <v>205</v>
      </c>
      <c r="AA293">
        <v>25</v>
      </c>
      <c r="AB293" s="48">
        <v>0.10869565217391304</v>
      </c>
      <c r="AC293">
        <v>230</v>
      </c>
      <c r="AD293">
        <v>140</v>
      </c>
      <c r="AE293">
        <v>15</v>
      </c>
      <c r="AF293" s="48">
        <v>9.6774193548387094E-2</v>
      </c>
      <c r="AG293">
        <v>155</v>
      </c>
      <c r="AH293">
        <v>85</v>
      </c>
      <c r="AI293">
        <v>10</v>
      </c>
      <c r="AJ293" s="48">
        <v>0.1111111111111111</v>
      </c>
      <c r="AK293">
        <v>90</v>
      </c>
    </row>
    <row r="294" spans="1:37" hidden="1" x14ac:dyDescent="0.25">
      <c r="A294" t="s">
        <v>59</v>
      </c>
      <c r="B294">
        <v>15</v>
      </c>
      <c r="C294">
        <v>0</v>
      </c>
      <c r="D294" s="48">
        <v>0</v>
      </c>
      <c r="E294">
        <v>15</v>
      </c>
      <c r="F294">
        <v>0</v>
      </c>
      <c r="G294">
        <v>0</v>
      </c>
      <c r="H294" s="48"/>
      <c r="I294">
        <v>0</v>
      </c>
      <c r="J294">
        <v>0</v>
      </c>
      <c r="K294">
        <v>0</v>
      </c>
      <c r="L294" s="48"/>
      <c r="M294">
        <v>0</v>
      </c>
      <c r="N294">
        <v>15</v>
      </c>
      <c r="O294">
        <v>0</v>
      </c>
      <c r="P294" s="48">
        <v>0</v>
      </c>
      <c r="Q294">
        <v>15</v>
      </c>
      <c r="R294">
        <v>40</v>
      </c>
      <c r="S294">
        <v>5</v>
      </c>
      <c r="T294" s="48">
        <v>0.1111111111111111</v>
      </c>
      <c r="U294">
        <v>45</v>
      </c>
      <c r="V294">
        <v>110</v>
      </c>
      <c r="W294">
        <v>10</v>
      </c>
      <c r="X294" s="48">
        <v>8.3333333333333329E-2</v>
      </c>
      <c r="Y294">
        <v>120</v>
      </c>
      <c r="Z294">
        <v>165</v>
      </c>
      <c r="AA294">
        <v>10</v>
      </c>
      <c r="AB294" s="48">
        <v>5.7142857142857141E-2</v>
      </c>
      <c r="AC294">
        <v>175</v>
      </c>
      <c r="AD294">
        <v>175</v>
      </c>
      <c r="AE294">
        <v>15</v>
      </c>
      <c r="AF294" s="48">
        <v>7.6923076923076927E-2</v>
      </c>
      <c r="AG294">
        <v>195</v>
      </c>
      <c r="AH294">
        <v>275</v>
      </c>
      <c r="AI294">
        <v>20</v>
      </c>
      <c r="AJ294" s="48">
        <v>6.7796610169491525E-2</v>
      </c>
      <c r="AK294">
        <v>295</v>
      </c>
    </row>
    <row r="295" spans="1:37" hidden="1" x14ac:dyDescent="0.25">
      <c r="A295" t="s">
        <v>60</v>
      </c>
      <c r="B295">
        <v>0</v>
      </c>
      <c r="C295">
        <v>0</v>
      </c>
      <c r="D295" s="48">
        <v>0</v>
      </c>
      <c r="E295">
        <v>0</v>
      </c>
      <c r="F295">
        <v>10</v>
      </c>
      <c r="G295">
        <v>0</v>
      </c>
      <c r="H295" s="48">
        <v>0</v>
      </c>
      <c r="I295">
        <v>10</v>
      </c>
      <c r="J295">
        <v>0</v>
      </c>
      <c r="K295">
        <v>0</v>
      </c>
      <c r="L295" s="48"/>
      <c r="M295">
        <v>0</v>
      </c>
      <c r="N295">
        <v>0</v>
      </c>
      <c r="O295">
        <v>0</v>
      </c>
      <c r="P295" s="48"/>
      <c r="Q295">
        <v>0</v>
      </c>
      <c r="R295">
        <v>0</v>
      </c>
      <c r="S295">
        <v>0</v>
      </c>
      <c r="T295" s="48">
        <v>0</v>
      </c>
      <c r="U295">
        <v>5</v>
      </c>
      <c r="V295">
        <v>0</v>
      </c>
      <c r="W295">
        <v>0</v>
      </c>
      <c r="X295" s="48"/>
      <c r="Y295">
        <v>0</v>
      </c>
      <c r="Z295">
        <v>0</v>
      </c>
      <c r="AA295">
        <v>0</v>
      </c>
      <c r="AB295" s="48">
        <v>0</v>
      </c>
      <c r="AC295">
        <v>5</v>
      </c>
      <c r="AD295">
        <v>20</v>
      </c>
      <c r="AE295">
        <v>5</v>
      </c>
      <c r="AF295" s="48">
        <v>0.2</v>
      </c>
      <c r="AG295">
        <v>25</v>
      </c>
      <c r="AH295">
        <v>35</v>
      </c>
      <c r="AI295">
        <v>10</v>
      </c>
      <c r="AJ295" s="48">
        <v>0.22222222222222221</v>
      </c>
      <c r="AK295">
        <v>45</v>
      </c>
    </row>
    <row r="296" spans="1:37" hidden="1" x14ac:dyDescent="0.25">
      <c r="A296" t="s">
        <v>61</v>
      </c>
      <c r="B296">
        <v>5</v>
      </c>
      <c r="C296">
        <v>0</v>
      </c>
      <c r="D296" s="48">
        <v>0</v>
      </c>
      <c r="E296">
        <v>5</v>
      </c>
      <c r="F296">
        <v>5</v>
      </c>
      <c r="G296">
        <v>0</v>
      </c>
      <c r="H296" s="48">
        <v>0</v>
      </c>
      <c r="I296">
        <v>5</v>
      </c>
      <c r="J296">
        <v>0</v>
      </c>
      <c r="K296">
        <v>0</v>
      </c>
      <c r="L296" s="48"/>
      <c r="M296">
        <v>0</v>
      </c>
      <c r="N296">
        <v>0</v>
      </c>
      <c r="O296">
        <v>0</v>
      </c>
      <c r="P296" s="48"/>
      <c r="Q296">
        <v>0</v>
      </c>
      <c r="R296">
        <v>0</v>
      </c>
      <c r="S296">
        <v>0</v>
      </c>
      <c r="T296" s="48"/>
      <c r="U296">
        <v>0</v>
      </c>
      <c r="V296">
        <v>10</v>
      </c>
      <c r="W296">
        <v>0</v>
      </c>
      <c r="X296" s="48">
        <v>0</v>
      </c>
      <c r="Y296">
        <v>10</v>
      </c>
      <c r="Z296">
        <v>25</v>
      </c>
      <c r="AA296">
        <v>5</v>
      </c>
      <c r="AB296" s="48">
        <v>0.16666666666666666</v>
      </c>
      <c r="AC296">
        <v>30</v>
      </c>
      <c r="AD296">
        <v>80</v>
      </c>
      <c r="AE296">
        <v>20</v>
      </c>
      <c r="AF296" s="48">
        <v>0.2</v>
      </c>
      <c r="AG296">
        <v>100</v>
      </c>
      <c r="AH296">
        <v>65</v>
      </c>
      <c r="AI296">
        <v>10</v>
      </c>
      <c r="AJ296" s="48">
        <v>0.13333333333333333</v>
      </c>
      <c r="AK296">
        <v>75</v>
      </c>
    </row>
    <row r="297" spans="1:37" hidden="1" x14ac:dyDescent="0.25">
      <c r="A297" t="s">
        <v>62</v>
      </c>
      <c r="B297">
        <v>15</v>
      </c>
      <c r="C297">
        <v>0</v>
      </c>
      <c r="D297" s="48">
        <v>0</v>
      </c>
      <c r="E297">
        <v>15</v>
      </c>
      <c r="F297">
        <v>35</v>
      </c>
      <c r="G297">
        <v>0</v>
      </c>
      <c r="H297" s="48">
        <v>0</v>
      </c>
      <c r="I297">
        <v>40</v>
      </c>
      <c r="J297">
        <v>0</v>
      </c>
      <c r="K297">
        <v>0</v>
      </c>
      <c r="L297" s="48"/>
      <c r="M297">
        <v>0</v>
      </c>
      <c r="N297">
        <v>5</v>
      </c>
      <c r="O297">
        <v>0</v>
      </c>
      <c r="P297" s="48">
        <v>0</v>
      </c>
      <c r="Q297">
        <v>5</v>
      </c>
      <c r="R297">
        <v>5</v>
      </c>
      <c r="S297">
        <v>0</v>
      </c>
      <c r="T297" s="48">
        <v>0</v>
      </c>
      <c r="U297">
        <v>5</v>
      </c>
      <c r="V297">
        <v>70</v>
      </c>
      <c r="W297">
        <v>5</v>
      </c>
      <c r="X297" s="48">
        <v>7.1428571428571425E-2</v>
      </c>
      <c r="Y297">
        <v>70</v>
      </c>
      <c r="Z297">
        <v>270</v>
      </c>
      <c r="AA297">
        <v>35</v>
      </c>
      <c r="AB297" s="48">
        <v>0.11290322580645161</v>
      </c>
      <c r="AC297">
        <v>310</v>
      </c>
      <c r="AD297">
        <v>115</v>
      </c>
      <c r="AE297">
        <v>10</v>
      </c>
      <c r="AF297" s="48">
        <v>0.08</v>
      </c>
      <c r="AG297">
        <v>125</v>
      </c>
      <c r="AH297">
        <v>190</v>
      </c>
      <c r="AI297">
        <v>20</v>
      </c>
      <c r="AJ297" s="48">
        <v>9.5238095238095233E-2</v>
      </c>
      <c r="AK297">
        <v>210</v>
      </c>
    </row>
    <row r="298" spans="1:37" hidden="1" x14ac:dyDescent="0.25">
      <c r="A298" t="s">
        <v>63</v>
      </c>
      <c r="B298">
        <v>5</v>
      </c>
      <c r="C298">
        <v>0</v>
      </c>
      <c r="D298" s="48">
        <v>0</v>
      </c>
      <c r="E298">
        <v>5</v>
      </c>
      <c r="F298">
        <v>30</v>
      </c>
      <c r="G298">
        <v>0</v>
      </c>
      <c r="H298" s="48">
        <v>0</v>
      </c>
      <c r="I298">
        <v>30</v>
      </c>
      <c r="J298">
        <v>0</v>
      </c>
      <c r="K298">
        <v>0</v>
      </c>
      <c r="L298" s="48"/>
      <c r="M298">
        <v>0</v>
      </c>
      <c r="N298">
        <v>20</v>
      </c>
      <c r="O298">
        <v>0</v>
      </c>
      <c r="P298" s="48">
        <v>0</v>
      </c>
      <c r="Q298">
        <v>20</v>
      </c>
      <c r="R298">
        <v>40</v>
      </c>
      <c r="S298">
        <v>0</v>
      </c>
      <c r="T298" s="48">
        <v>0</v>
      </c>
      <c r="U298">
        <v>40</v>
      </c>
      <c r="V298">
        <v>150</v>
      </c>
      <c r="W298">
        <v>5</v>
      </c>
      <c r="X298" s="48">
        <v>3.2258064516129031E-2</v>
      </c>
      <c r="Y298">
        <v>155</v>
      </c>
      <c r="Z298">
        <v>120</v>
      </c>
      <c r="AA298">
        <v>5</v>
      </c>
      <c r="AB298" s="48">
        <v>3.8461538461538464E-2</v>
      </c>
      <c r="AC298">
        <v>130</v>
      </c>
      <c r="AD298">
        <v>210</v>
      </c>
      <c r="AE298">
        <v>10</v>
      </c>
      <c r="AF298" s="48">
        <v>4.5454545454545456E-2</v>
      </c>
      <c r="AG298">
        <v>220</v>
      </c>
      <c r="AH298">
        <v>255</v>
      </c>
      <c r="AI298">
        <v>15</v>
      </c>
      <c r="AJ298" s="48">
        <v>5.5555555555555552E-2</v>
      </c>
      <c r="AK298">
        <v>270</v>
      </c>
    </row>
    <row r="299" spans="1:37" hidden="1" x14ac:dyDescent="0.25">
      <c r="A299" t="s">
        <v>64</v>
      </c>
      <c r="B299">
        <v>5</v>
      </c>
      <c r="C299">
        <v>0</v>
      </c>
      <c r="D299" s="48">
        <v>0</v>
      </c>
      <c r="E299">
        <v>5</v>
      </c>
      <c r="F299">
        <v>0</v>
      </c>
      <c r="G299">
        <v>0</v>
      </c>
      <c r="H299" s="48"/>
      <c r="I299">
        <v>0</v>
      </c>
      <c r="J299">
        <v>0</v>
      </c>
      <c r="K299">
        <v>0</v>
      </c>
      <c r="L299" s="48"/>
      <c r="M299">
        <v>0</v>
      </c>
      <c r="N299">
        <v>0</v>
      </c>
      <c r="O299">
        <v>0</v>
      </c>
      <c r="P299" s="48"/>
      <c r="Q299">
        <v>0</v>
      </c>
      <c r="R299">
        <v>5</v>
      </c>
      <c r="S299">
        <v>0</v>
      </c>
      <c r="T299" s="48">
        <v>0</v>
      </c>
      <c r="U299">
        <v>5</v>
      </c>
      <c r="V299">
        <v>10</v>
      </c>
      <c r="W299">
        <v>0</v>
      </c>
      <c r="X299" s="48">
        <v>0</v>
      </c>
      <c r="Y299">
        <v>10</v>
      </c>
      <c r="Z299">
        <v>0</v>
      </c>
      <c r="AA299">
        <v>5</v>
      </c>
      <c r="AB299" s="48">
        <v>1</v>
      </c>
      <c r="AC299">
        <v>5</v>
      </c>
      <c r="AD299">
        <v>5</v>
      </c>
      <c r="AE299">
        <v>0</v>
      </c>
      <c r="AF299" s="48">
        <v>0</v>
      </c>
      <c r="AG299">
        <v>5</v>
      </c>
      <c r="AH299">
        <v>5</v>
      </c>
      <c r="AI299">
        <v>5</v>
      </c>
      <c r="AJ299" s="48">
        <v>0.5</v>
      </c>
      <c r="AK299">
        <v>10</v>
      </c>
    </row>
    <row r="300" spans="1:37" hidden="1" x14ac:dyDescent="0.25">
      <c r="A300" t="s">
        <v>65</v>
      </c>
      <c r="B300">
        <v>5</v>
      </c>
      <c r="C300">
        <v>0</v>
      </c>
      <c r="D300" s="48">
        <v>0</v>
      </c>
      <c r="E300">
        <v>5</v>
      </c>
      <c r="F300">
        <v>15</v>
      </c>
      <c r="G300">
        <v>0</v>
      </c>
      <c r="H300" s="48">
        <v>0</v>
      </c>
      <c r="I300">
        <v>15</v>
      </c>
      <c r="J300">
        <v>0</v>
      </c>
      <c r="K300">
        <v>0</v>
      </c>
      <c r="L300" s="48"/>
      <c r="M300">
        <v>0</v>
      </c>
      <c r="N300">
        <v>0</v>
      </c>
      <c r="O300">
        <v>0</v>
      </c>
      <c r="P300" s="48"/>
      <c r="Q300">
        <v>0</v>
      </c>
      <c r="R300">
        <v>30</v>
      </c>
      <c r="S300">
        <v>0</v>
      </c>
      <c r="T300" s="48">
        <v>0</v>
      </c>
      <c r="U300">
        <v>35</v>
      </c>
      <c r="V300">
        <v>50</v>
      </c>
      <c r="W300">
        <v>5</v>
      </c>
      <c r="X300" s="48">
        <v>9.0909090909090912E-2</v>
      </c>
      <c r="Y300">
        <v>55</v>
      </c>
      <c r="Z300">
        <v>170</v>
      </c>
      <c r="AA300">
        <v>5</v>
      </c>
      <c r="AB300" s="48">
        <v>2.8571428571428571E-2</v>
      </c>
      <c r="AC300">
        <v>175</v>
      </c>
      <c r="AD300">
        <v>225</v>
      </c>
      <c r="AE300">
        <v>25</v>
      </c>
      <c r="AF300" s="48">
        <v>0.1</v>
      </c>
      <c r="AG300">
        <v>250</v>
      </c>
      <c r="AH300">
        <v>225</v>
      </c>
      <c r="AI300">
        <v>10</v>
      </c>
      <c r="AJ300" s="48">
        <v>4.2553191489361701E-2</v>
      </c>
      <c r="AK300">
        <v>235</v>
      </c>
    </row>
    <row r="301" spans="1:37" hidden="1" x14ac:dyDescent="0.25">
      <c r="A301" t="s">
        <v>66</v>
      </c>
      <c r="B301">
        <v>5</v>
      </c>
      <c r="C301">
        <v>0</v>
      </c>
      <c r="D301" s="48">
        <v>0</v>
      </c>
      <c r="E301">
        <v>5</v>
      </c>
      <c r="F301">
        <v>10</v>
      </c>
      <c r="G301">
        <v>0</v>
      </c>
      <c r="H301" s="48">
        <v>0</v>
      </c>
      <c r="I301">
        <v>10</v>
      </c>
      <c r="J301">
        <v>0</v>
      </c>
      <c r="K301">
        <v>0</v>
      </c>
      <c r="L301" s="48"/>
      <c r="M301">
        <v>0</v>
      </c>
      <c r="N301">
        <v>10</v>
      </c>
      <c r="O301">
        <v>0</v>
      </c>
      <c r="P301" s="48">
        <v>0</v>
      </c>
      <c r="Q301">
        <v>15</v>
      </c>
      <c r="R301">
        <v>35</v>
      </c>
      <c r="S301">
        <v>5</v>
      </c>
      <c r="T301" s="48">
        <v>0.125</v>
      </c>
      <c r="U301">
        <v>40</v>
      </c>
      <c r="V301">
        <v>120</v>
      </c>
      <c r="W301">
        <v>20</v>
      </c>
      <c r="X301" s="48">
        <v>0.14285714285714285</v>
      </c>
      <c r="Y301">
        <v>140</v>
      </c>
      <c r="Z301">
        <v>160</v>
      </c>
      <c r="AA301">
        <v>10</v>
      </c>
      <c r="AB301" s="48">
        <v>5.7142857142857141E-2</v>
      </c>
      <c r="AC301">
        <v>175</v>
      </c>
      <c r="AD301">
        <v>185</v>
      </c>
      <c r="AE301">
        <v>30</v>
      </c>
      <c r="AF301" s="48">
        <v>0.13953488372093023</v>
      </c>
      <c r="AG301">
        <v>215</v>
      </c>
      <c r="AH301">
        <v>205</v>
      </c>
      <c r="AI301">
        <v>25</v>
      </c>
      <c r="AJ301" s="48">
        <v>0.10869565217391304</v>
      </c>
      <c r="AK301">
        <v>230</v>
      </c>
    </row>
    <row r="302" spans="1:37" hidden="1" x14ac:dyDescent="0.25">
      <c r="A302" t="s">
        <v>67</v>
      </c>
      <c r="B302">
        <v>25</v>
      </c>
      <c r="C302">
        <v>0</v>
      </c>
      <c r="D302" s="48">
        <v>0</v>
      </c>
      <c r="E302">
        <v>25</v>
      </c>
      <c r="F302">
        <v>135</v>
      </c>
      <c r="G302">
        <v>25</v>
      </c>
      <c r="H302" s="48">
        <v>0.15625</v>
      </c>
      <c r="I302">
        <v>160</v>
      </c>
      <c r="J302">
        <v>0</v>
      </c>
      <c r="K302">
        <v>0</v>
      </c>
      <c r="L302" s="48"/>
      <c r="M302">
        <v>0</v>
      </c>
      <c r="N302">
        <v>265</v>
      </c>
      <c r="O302">
        <v>30</v>
      </c>
      <c r="P302" s="48">
        <v>0.10169491525423729</v>
      </c>
      <c r="Q302">
        <v>295</v>
      </c>
      <c r="R302">
        <v>0</v>
      </c>
      <c r="S302">
        <v>5</v>
      </c>
      <c r="T302" s="48">
        <v>1</v>
      </c>
      <c r="U302">
        <v>5</v>
      </c>
      <c r="V302">
        <v>645</v>
      </c>
      <c r="W302">
        <v>95</v>
      </c>
      <c r="X302" s="48">
        <v>0.12837837837837837</v>
      </c>
      <c r="Y302">
        <v>740</v>
      </c>
      <c r="Z302">
        <v>760</v>
      </c>
      <c r="AA302">
        <v>205</v>
      </c>
      <c r="AB302" s="48">
        <v>0.21134020618556701</v>
      </c>
      <c r="AC302">
        <v>970</v>
      </c>
      <c r="AD302">
        <v>685</v>
      </c>
      <c r="AE302">
        <v>235</v>
      </c>
      <c r="AF302" s="48">
        <v>0.25683060109289618</v>
      </c>
      <c r="AG302">
        <v>915</v>
      </c>
      <c r="AH302">
        <v>230</v>
      </c>
      <c r="AI302">
        <v>110</v>
      </c>
      <c r="AJ302" s="48">
        <v>0.3235294117647059</v>
      </c>
      <c r="AK302">
        <v>340</v>
      </c>
    </row>
    <row r="303" spans="1:37" hidden="1" x14ac:dyDescent="0.25">
      <c r="A303" t="s">
        <v>177</v>
      </c>
      <c r="B303">
        <v>5</v>
      </c>
      <c r="C303">
        <v>0</v>
      </c>
      <c r="D303" s="48">
        <v>0</v>
      </c>
      <c r="E303">
        <v>5</v>
      </c>
      <c r="F303">
        <v>5</v>
      </c>
      <c r="G303">
        <v>0</v>
      </c>
      <c r="H303" s="48">
        <v>0</v>
      </c>
      <c r="I303">
        <v>5</v>
      </c>
      <c r="J303">
        <v>0</v>
      </c>
      <c r="K303">
        <v>0</v>
      </c>
      <c r="L303" s="48"/>
      <c r="M303">
        <v>0</v>
      </c>
      <c r="N303">
        <v>10</v>
      </c>
      <c r="O303">
        <v>0</v>
      </c>
      <c r="P303" s="48">
        <v>0</v>
      </c>
      <c r="Q303">
        <v>10</v>
      </c>
      <c r="R303">
        <v>25</v>
      </c>
      <c r="S303">
        <v>5</v>
      </c>
      <c r="T303" s="48">
        <v>0.2</v>
      </c>
      <c r="U303">
        <v>25</v>
      </c>
      <c r="V303">
        <v>90</v>
      </c>
      <c r="W303">
        <v>5</v>
      </c>
      <c r="X303" s="48">
        <v>0.05</v>
      </c>
      <c r="Y303">
        <v>100</v>
      </c>
      <c r="Z303">
        <v>145</v>
      </c>
      <c r="AA303">
        <v>10</v>
      </c>
      <c r="AB303" s="48">
        <v>6.4516129032258063E-2</v>
      </c>
      <c r="AC303">
        <v>155</v>
      </c>
      <c r="AD303">
        <v>110</v>
      </c>
      <c r="AE303">
        <v>10</v>
      </c>
      <c r="AF303" s="48">
        <v>8.3333333333333329E-2</v>
      </c>
      <c r="AG303">
        <v>120</v>
      </c>
      <c r="AH303">
        <v>115</v>
      </c>
      <c r="AI303">
        <v>15</v>
      </c>
      <c r="AJ303" s="48">
        <v>0.1111111111111111</v>
      </c>
      <c r="AK303">
        <v>135</v>
      </c>
    </row>
    <row r="304" spans="1:37" hidden="1" x14ac:dyDescent="0.25">
      <c r="A304" t="s">
        <v>68</v>
      </c>
      <c r="B304">
        <v>15</v>
      </c>
      <c r="C304">
        <v>0</v>
      </c>
      <c r="D304" s="48">
        <v>0</v>
      </c>
      <c r="E304">
        <v>15</v>
      </c>
      <c r="F304">
        <v>5</v>
      </c>
      <c r="G304">
        <v>0</v>
      </c>
      <c r="H304" s="48">
        <v>0</v>
      </c>
      <c r="I304">
        <v>5</v>
      </c>
      <c r="J304">
        <v>0</v>
      </c>
      <c r="K304">
        <v>0</v>
      </c>
      <c r="L304" s="48"/>
      <c r="M304">
        <v>0</v>
      </c>
      <c r="N304">
        <v>0</v>
      </c>
      <c r="O304">
        <v>0</v>
      </c>
      <c r="P304" s="48"/>
      <c r="Q304">
        <v>0</v>
      </c>
      <c r="R304">
        <v>70</v>
      </c>
      <c r="S304">
        <v>5</v>
      </c>
      <c r="T304" s="48">
        <v>6.6666666666666666E-2</v>
      </c>
      <c r="U304">
        <v>75</v>
      </c>
      <c r="V304">
        <v>135</v>
      </c>
      <c r="W304">
        <v>15</v>
      </c>
      <c r="X304" s="48">
        <v>0.1</v>
      </c>
      <c r="Y304">
        <v>150</v>
      </c>
      <c r="Z304">
        <v>305</v>
      </c>
      <c r="AA304">
        <v>60</v>
      </c>
      <c r="AB304" s="48">
        <v>0.16438356164383561</v>
      </c>
      <c r="AC304">
        <v>365</v>
      </c>
      <c r="AD304">
        <v>230</v>
      </c>
      <c r="AE304">
        <v>70</v>
      </c>
      <c r="AF304" s="48">
        <v>0.23728813559322035</v>
      </c>
      <c r="AG304">
        <v>295</v>
      </c>
      <c r="AH304">
        <v>245</v>
      </c>
      <c r="AI304">
        <v>35</v>
      </c>
      <c r="AJ304" s="48">
        <v>0.125</v>
      </c>
      <c r="AK304">
        <v>280</v>
      </c>
    </row>
    <row r="305" spans="1:37" hidden="1" x14ac:dyDescent="0.25">
      <c r="A305" t="s">
        <v>69</v>
      </c>
      <c r="B305">
        <v>15</v>
      </c>
      <c r="C305">
        <v>0</v>
      </c>
      <c r="D305" s="48">
        <v>0</v>
      </c>
      <c r="E305">
        <v>15</v>
      </c>
      <c r="F305">
        <v>50</v>
      </c>
      <c r="G305">
        <v>0</v>
      </c>
      <c r="H305" s="48">
        <v>0</v>
      </c>
      <c r="I305">
        <v>55</v>
      </c>
      <c r="J305">
        <v>0</v>
      </c>
      <c r="K305">
        <v>0</v>
      </c>
      <c r="L305" s="48"/>
      <c r="M305">
        <v>0</v>
      </c>
      <c r="N305">
        <v>70</v>
      </c>
      <c r="O305">
        <v>10</v>
      </c>
      <c r="P305" s="48">
        <v>0.125</v>
      </c>
      <c r="Q305">
        <v>80</v>
      </c>
      <c r="R305">
        <v>175</v>
      </c>
      <c r="S305">
        <v>15</v>
      </c>
      <c r="T305" s="48">
        <v>7.8947368421052627E-2</v>
      </c>
      <c r="U305">
        <v>190</v>
      </c>
      <c r="V305">
        <v>340</v>
      </c>
      <c r="W305">
        <v>60</v>
      </c>
      <c r="X305" s="48">
        <v>0.15</v>
      </c>
      <c r="Y305">
        <v>400</v>
      </c>
      <c r="Z305">
        <v>530</v>
      </c>
      <c r="AA305">
        <v>140</v>
      </c>
      <c r="AB305" s="48">
        <v>0.20895522388059701</v>
      </c>
      <c r="AC305">
        <v>670</v>
      </c>
      <c r="AD305">
        <v>465</v>
      </c>
      <c r="AE305">
        <v>150</v>
      </c>
      <c r="AF305" s="48">
        <v>0.24590163934426229</v>
      </c>
      <c r="AG305">
        <v>610</v>
      </c>
      <c r="AH305">
        <v>540</v>
      </c>
      <c r="AI305">
        <v>180</v>
      </c>
      <c r="AJ305" s="48">
        <v>0.24827586206896551</v>
      </c>
      <c r="AK305">
        <v>725</v>
      </c>
    </row>
    <row r="306" spans="1:37" hidden="1" x14ac:dyDescent="0.25">
      <c r="A306" t="s">
        <v>70</v>
      </c>
      <c r="B306">
        <v>10</v>
      </c>
      <c r="C306">
        <v>0</v>
      </c>
      <c r="D306" s="48">
        <v>0</v>
      </c>
      <c r="E306">
        <v>10</v>
      </c>
      <c r="F306">
        <v>5</v>
      </c>
      <c r="G306">
        <v>0</v>
      </c>
      <c r="H306" s="48">
        <v>0</v>
      </c>
      <c r="I306">
        <v>5</v>
      </c>
      <c r="J306">
        <v>0</v>
      </c>
      <c r="K306">
        <v>0</v>
      </c>
      <c r="L306" s="48"/>
      <c r="M306">
        <v>0</v>
      </c>
      <c r="N306">
        <v>35</v>
      </c>
      <c r="O306">
        <v>5</v>
      </c>
      <c r="P306" s="48">
        <v>0.125</v>
      </c>
      <c r="Q306">
        <v>40</v>
      </c>
      <c r="R306">
        <v>45</v>
      </c>
      <c r="S306">
        <v>5</v>
      </c>
      <c r="T306" s="48">
        <v>0.1</v>
      </c>
      <c r="U306">
        <v>50</v>
      </c>
      <c r="V306">
        <v>100</v>
      </c>
      <c r="W306">
        <v>15</v>
      </c>
      <c r="X306" s="48">
        <v>0.13043478260869565</v>
      </c>
      <c r="Y306">
        <v>115</v>
      </c>
      <c r="Z306">
        <v>135</v>
      </c>
      <c r="AA306">
        <v>20</v>
      </c>
      <c r="AB306" s="48">
        <v>0.12903225806451613</v>
      </c>
      <c r="AC306">
        <v>155</v>
      </c>
      <c r="AD306">
        <v>225</v>
      </c>
      <c r="AE306">
        <v>25</v>
      </c>
      <c r="AF306" s="48">
        <v>0.1</v>
      </c>
      <c r="AG306">
        <v>250</v>
      </c>
      <c r="AH306">
        <v>160</v>
      </c>
      <c r="AI306">
        <v>20</v>
      </c>
      <c r="AJ306" s="48">
        <v>0.1111111111111111</v>
      </c>
      <c r="AK306">
        <v>180</v>
      </c>
    </row>
    <row r="307" spans="1:37" hidden="1" x14ac:dyDescent="0.25">
      <c r="A307" t="s">
        <v>71</v>
      </c>
      <c r="B307">
        <v>10</v>
      </c>
      <c r="C307">
        <v>0</v>
      </c>
      <c r="D307" s="48">
        <v>0</v>
      </c>
      <c r="E307">
        <v>10</v>
      </c>
      <c r="F307">
        <v>5</v>
      </c>
      <c r="G307">
        <v>0</v>
      </c>
      <c r="H307" s="48">
        <v>0</v>
      </c>
      <c r="I307">
        <v>5</v>
      </c>
      <c r="J307">
        <v>0</v>
      </c>
      <c r="K307">
        <v>0</v>
      </c>
      <c r="L307" s="48"/>
      <c r="M307">
        <v>0</v>
      </c>
      <c r="N307">
        <v>10</v>
      </c>
      <c r="O307">
        <v>0</v>
      </c>
      <c r="P307" s="48">
        <v>0</v>
      </c>
      <c r="Q307">
        <v>15</v>
      </c>
      <c r="R307">
        <v>60</v>
      </c>
      <c r="S307">
        <v>5</v>
      </c>
      <c r="T307" s="48">
        <v>7.6923076923076927E-2</v>
      </c>
      <c r="U307">
        <v>65</v>
      </c>
      <c r="V307">
        <v>150</v>
      </c>
      <c r="W307">
        <v>5</v>
      </c>
      <c r="X307" s="48">
        <v>3.2258064516129031E-2</v>
      </c>
      <c r="Y307">
        <v>155</v>
      </c>
      <c r="Z307">
        <v>235</v>
      </c>
      <c r="AA307">
        <v>20</v>
      </c>
      <c r="AB307" s="48">
        <v>7.8431372549019607E-2</v>
      </c>
      <c r="AC307">
        <v>255</v>
      </c>
      <c r="AD307">
        <v>30</v>
      </c>
      <c r="AE307">
        <v>10</v>
      </c>
      <c r="AF307" s="48">
        <v>0.2857142857142857</v>
      </c>
      <c r="AG307">
        <v>35</v>
      </c>
      <c r="AH307">
        <v>195</v>
      </c>
      <c r="AI307">
        <v>40</v>
      </c>
      <c r="AJ307" s="48">
        <v>0.1702127659574468</v>
      </c>
      <c r="AK307">
        <v>235</v>
      </c>
    </row>
    <row r="308" spans="1:37" hidden="1" x14ac:dyDescent="0.25">
      <c r="A308" t="s">
        <v>178</v>
      </c>
      <c r="B308">
        <v>0</v>
      </c>
      <c r="C308">
        <v>0</v>
      </c>
      <c r="D308" s="48">
        <v>0</v>
      </c>
      <c r="E308">
        <v>0</v>
      </c>
      <c r="F308">
        <v>10</v>
      </c>
      <c r="G308">
        <v>0</v>
      </c>
      <c r="H308" s="48">
        <v>0</v>
      </c>
      <c r="I308">
        <v>10</v>
      </c>
      <c r="J308">
        <v>0</v>
      </c>
      <c r="K308">
        <v>0</v>
      </c>
      <c r="L308" s="48"/>
      <c r="M308">
        <v>0</v>
      </c>
      <c r="N308">
        <v>0</v>
      </c>
      <c r="O308">
        <v>0</v>
      </c>
      <c r="P308" s="48"/>
      <c r="Q308">
        <v>0</v>
      </c>
      <c r="R308">
        <v>0</v>
      </c>
      <c r="S308">
        <v>0</v>
      </c>
      <c r="T308" s="48"/>
      <c r="U308">
        <v>0</v>
      </c>
      <c r="V308">
        <v>0</v>
      </c>
      <c r="W308">
        <v>0</v>
      </c>
      <c r="X308" s="48"/>
      <c r="Y308">
        <v>0</v>
      </c>
      <c r="Z308">
        <v>5</v>
      </c>
      <c r="AA308">
        <v>0</v>
      </c>
      <c r="AB308" s="48">
        <v>0</v>
      </c>
      <c r="AC308">
        <v>5</v>
      </c>
      <c r="AD308">
        <v>20</v>
      </c>
      <c r="AE308">
        <v>0</v>
      </c>
      <c r="AF308" s="48">
        <v>0</v>
      </c>
      <c r="AG308">
        <v>20</v>
      </c>
      <c r="AH308">
        <v>25</v>
      </c>
      <c r="AI308">
        <v>0</v>
      </c>
      <c r="AJ308" s="48">
        <v>0</v>
      </c>
      <c r="AK308">
        <v>25</v>
      </c>
    </row>
    <row r="309" spans="1:37" hidden="1" x14ac:dyDescent="0.25">
      <c r="A309" t="s">
        <v>72</v>
      </c>
      <c r="B309">
        <v>5</v>
      </c>
      <c r="C309">
        <v>0</v>
      </c>
      <c r="D309" s="48">
        <v>0</v>
      </c>
      <c r="E309">
        <v>5</v>
      </c>
      <c r="F309">
        <v>30</v>
      </c>
      <c r="G309">
        <v>0</v>
      </c>
      <c r="H309" s="48">
        <v>0</v>
      </c>
      <c r="I309">
        <v>30</v>
      </c>
      <c r="J309">
        <v>0</v>
      </c>
      <c r="K309">
        <v>0</v>
      </c>
      <c r="L309" s="48"/>
      <c r="M309">
        <v>0</v>
      </c>
      <c r="N309">
        <v>0</v>
      </c>
      <c r="O309">
        <v>0</v>
      </c>
      <c r="P309" s="48"/>
      <c r="Q309">
        <v>0</v>
      </c>
      <c r="R309">
        <v>20</v>
      </c>
      <c r="S309">
        <v>0</v>
      </c>
      <c r="T309" s="48">
        <v>0</v>
      </c>
      <c r="U309">
        <v>25</v>
      </c>
      <c r="V309">
        <v>75</v>
      </c>
      <c r="W309">
        <v>5</v>
      </c>
      <c r="X309" s="48">
        <v>6.25E-2</v>
      </c>
      <c r="Y309">
        <v>80</v>
      </c>
      <c r="Z309">
        <v>110</v>
      </c>
      <c r="AA309">
        <v>5</v>
      </c>
      <c r="AB309" s="48">
        <v>4.3478260869565216E-2</v>
      </c>
      <c r="AC309">
        <v>115</v>
      </c>
      <c r="AD309">
        <v>280</v>
      </c>
      <c r="AE309">
        <v>15</v>
      </c>
      <c r="AF309" s="48">
        <v>5.0847457627118647E-2</v>
      </c>
      <c r="AG309">
        <v>295</v>
      </c>
      <c r="AH309">
        <v>380</v>
      </c>
      <c r="AI309">
        <v>60</v>
      </c>
      <c r="AJ309" s="48">
        <v>0.1348314606741573</v>
      </c>
      <c r="AK309">
        <v>445</v>
      </c>
    </row>
    <row r="310" spans="1:37" hidden="1" x14ac:dyDescent="0.25">
      <c r="A310" t="s">
        <v>73</v>
      </c>
      <c r="B310">
        <v>15</v>
      </c>
      <c r="C310">
        <v>0</v>
      </c>
      <c r="D310" s="48">
        <v>0</v>
      </c>
      <c r="E310">
        <v>15</v>
      </c>
      <c r="F310">
        <v>20</v>
      </c>
      <c r="G310">
        <v>0</v>
      </c>
      <c r="H310" s="48">
        <v>0</v>
      </c>
      <c r="I310">
        <v>20</v>
      </c>
      <c r="J310">
        <v>0</v>
      </c>
      <c r="K310">
        <v>0</v>
      </c>
      <c r="L310" s="48"/>
      <c r="M310">
        <v>0</v>
      </c>
      <c r="N310">
        <v>15</v>
      </c>
      <c r="O310">
        <v>0</v>
      </c>
      <c r="P310" s="48">
        <v>0</v>
      </c>
      <c r="Q310">
        <v>15</v>
      </c>
      <c r="R310">
        <v>110</v>
      </c>
      <c r="S310">
        <v>10</v>
      </c>
      <c r="T310" s="48">
        <v>8.3333333333333329E-2</v>
      </c>
      <c r="U310">
        <v>120</v>
      </c>
      <c r="V310">
        <v>440</v>
      </c>
      <c r="W310">
        <v>25</v>
      </c>
      <c r="X310" s="48">
        <v>5.3763440860215055E-2</v>
      </c>
      <c r="Y310">
        <v>465</v>
      </c>
      <c r="Z310">
        <v>650</v>
      </c>
      <c r="AA310">
        <v>75</v>
      </c>
      <c r="AB310" s="48">
        <v>0.10344827586206896</v>
      </c>
      <c r="AC310">
        <v>725</v>
      </c>
      <c r="AD310">
        <v>595</v>
      </c>
      <c r="AE310">
        <v>90</v>
      </c>
      <c r="AF310" s="48">
        <v>0.13138686131386862</v>
      </c>
      <c r="AG310">
        <v>685</v>
      </c>
      <c r="AH310">
        <v>770</v>
      </c>
      <c r="AI310">
        <v>160</v>
      </c>
      <c r="AJ310" s="48">
        <v>0.17204301075268819</v>
      </c>
      <c r="AK310">
        <v>930</v>
      </c>
    </row>
    <row r="311" spans="1:37" hidden="1" x14ac:dyDescent="0.25">
      <c r="A311" t="s">
        <v>74</v>
      </c>
      <c r="B311">
        <v>5</v>
      </c>
      <c r="C311">
        <v>0</v>
      </c>
      <c r="D311" s="48">
        <v>0</v>
      </c>
      <c r="E311">
        <v>5</v>
      </c>
      <c r="F311">
        <v>10</v>
      </c>
      <c r="G311">
        <v>0</v>
      </c>
      <c r="H311" s="48">
        <v>0</v>
      </c>
      <c r="I311">
        <v>10</v>
      </c>
      <c r="J311">
        <v>0</v>
      </c>
      <c r="K311">
        <v>0</v>
      </c>
      <c r="L311" s="48"/>
      <c r="M311">
        <v>0</v>
      </c>
      <c r="N311">
        <v>0</v>
      </c>
      <c r="O311">
        <v>0</v>
      </c>
      <c r="P311" s="48"/>
      <c r="Q311">
        <v>0</v>
      </c>
      <c r="R311">
        <v>0</v>
      </c>
      <c r="S311">
        <v>0</v>
      </c>
      <c r="T311" s="48"/>
      <c r="U311">
        <v>0</v>
      </c>
      <c r="V311">
        <v>15</v>
      </c>
      <c r="W311">
        <v>0</v>
      </c>
      <c r="X311" s="48">
        <v>0</v>
      </c>
      <c r="Y311">
        <v>15</v>
      </c>
      <c r="Z311">
        <v>35</v>
      </c>
      <c r="AA311">
        <v>0</v>
      </c>
      <c r="AB311" s="48">
        <v>0</v>
      </c>
      <c r="AC311">
        <v>40</v>
      </c>
      <c r="AD311">
        <v>40</v>
      </c>
      <c r="AE311">
        <v>5</v>
      </c>
      <c r="AF311" s="48">
        <v>0.1111111111111111</v>
      </c>
      <c r="AG311">
        <v>45</v>
      </c>
      <c r="AH311">
        <v>70</v>
      </c>
      <c r="AI311">
        <v>5</v>
      </c>
      <c r="AJ311" s="48">
        <v>6.6666666666666666E-2</v>
      </c>
      <c r="AK311">
        <v>75</v>
      </c>
    </row>
    <row r="312" spans="1:37" hidden="1" x14ac:dyDescent="0.25">
      <c r="A312" t="s">
        <v>75</v>
      </c>
      <c r="B312">
        <v>15</v>
      </c>
      <c r="C312">
        <v>0</v>
      </c>
      <c r="D312" s="48">
        <v>0</v>
      </c>
      <c r="E312">
        <v>15</v>
      </c>
      <c r="F312">
        <v>0</v>
      </c>
      <c r="G312">
        <v>0</v>
      </c>
      <c r="H312" s="48"/>
      <c r="I312">
        <v>0</v>
      </c>
      <c r="J312">
        <v>0</v>
      </c>
      <c r="K312">
        <v>0</v>
      </c>
      <c r="L312" s="48"/>
      <c r="M312">
        <v>0</v>
      </c>
      <c r="N312">
        <v>25</v>
      </c>
      <c r="O312">
        <v>0</v>
      </c>
      <c r="P312" s="48">
        <v>0</v>
      </c>
      <c r="Q312">
        <v>25</v>
      </c>
      <c r="R312">
        <v>60</v>
      </c>
      <c r="S312">
        <v>5</v>
      </c>
      <c r="T312" s="48">
        <v>8.3333333333333329E-2</v>
      </c>
      <c r="U312">
        <v>60</v>
      </c>
      <c r="V312">
        <v>235</v>
      </c>
      <c r="W312">
        <v>15</v>
      </c>
      <c r="X312" s="48">
        <v>0.06</v>
      </c>
      <c r="Y312">
        <v>250</v>
      </c>
      <c r="Z312">
        <v>240</v>
      </c>
      <c r="AA312">
        <v>30</v>
      </c>
      <c r="AB312" s="48">
        <v>0.1111111111111111</v>
      </c>
      <c r="AC312">
        <v>270</v>
      </c>
      <c r="AD312">
        <v>210</v>
      </c>
      <c r="AE312">
        <v>45</v>
      </c>
      <c r="AF312" s="48">
        <v>0.17647058823529413</v>
      </c>
      <c r="AG312">
        <v>255</v>
      </c>
      <c r="AH312">
        <v>375</v>
      </c>
      <c r="AI312">
        <v>55</v>
      </c>
      <c r="AJ312" s="48">
        <v>0.12790697674418605</v>
      </c>
      <c r="AK312">
        <v>430</v>
      </c>
    </row>
    <row r="313" spans="1:37" hidden="1" x14ac:dyDescent="0.25">
      <c r="A313" t="s">
        <v>76</v>
      </c>
      <c r="B313">
        <v>10</v>
      </c>
      <c r="C313">
        <v>0</v>
      </c>
      <c r="D313" s="48">
        <v>0</v>
      </c>
      <c r="E313">
        <v>10</v>
      </c>
      <c r="F313">
        <v>5</v>
      </c>
      <c r="G313">
        <v>0</v>
      </c>
      <c r="H313" s="48">
        <v>0</v>
      </c>
      <c r="I313">
        <v>5</v>
      </c>
      <c r="J313">
        <v>0</v>
      </c>
      <c r="K313">
        <v>0</v>
      </c>
      <c r="L313" s="48"/>
      <c r="M313">
        <v>0</v>
      </c>
      <c r="N313">
        <v>5</v>
      </c>
      <c r="O313">
        <v>0</v>
      </c>
      <c r="P313" s="48">
        <v>0</v>
      </c>
      <c r="Q313">
        <v>5</v>
      </c>
      <c r="R313">
        <v>30</v>
      </c>
      <c r="S313">
        <v>0</v>
      </c>
      <c r="T313" s="48">
        <v>0</v>
      </c>
      <c r="U313">
        <v>30</v>
      </c>
      <c r="V313">
        <v>60</v>
      </c>
      <c r="W313">
        <v>5</v>
      </c>
      <c r="X313" s="48">
        <v>7.6923076923076927E-2</v>
      </c>
      <c r="Y313">
        <v>65</v>
      </c>
      <c r="Z313">
        <v>75</v>
      </c>
      <c r="AA313">
        <v>10</v>
      </c>
      <c r="AB313" s="48">
        <v>0.1111111111111111</v>
      </c>
      <c r="AC313">
        <v>90</v>
      </c>
      <c r="AD313">
        <v>145</v>
      </c>
      <c r="AE313">
        <v>15</v>
      </c>
      <c r="AF313" s="48">
        <v>9.375E-2</v>
      </c>
      <c r="AG313">
        <v>160</v>
      </c>
      <c r="AH313">
        <v>120</v>
      </c>
      <c r="AI313">
        <v>20</v>
      </c>
      <c r="AJ313" s="48">
        <v>0.14285714285714285</v>
      </c>
      <c r="AK313">
        <v>140</v>
      </c>
    </row>
    <row r="314" spans="1:37" hidden="1" x14ac:dyDescent="0.25">
      <c r="A314" t="s">
        <v>77</v>
      </c>
      <c r="B314">
        <v>10</v>
      </c>
      <c r="C314">
        <v>0</v>
      </c>
      <c r="D314" s="48">
        <v>0</v>
      </c>
      <c r="E314">
        <v>10</v>
      </c>
      <c r="F314">
        <v>5</v>
      </c>
      <c r="G314">
        <v>0</v>
      </c>
      <c r="H314" s="48">
        <v>0</v>
      </c>
      <c r="I314">
        <v>5</v>
      </c>
      <c r="J314">
        <v>0</v>
      </c>
      <c r="K314">
        <v>0</v>
      </c>
      <c r="L314" s="48"/>
      <c r="M314">
        <v>0</v>
      </c>
      <c r="N314">
        <v>0</v>
      </c>
      <c r="O314">
        <v>0</v>
      </c>
      <c r="P314" s="48">
        <v>0</v>
      </c>
      <c r="Q314">
        <v>5</v>
      </c>
      <c r="R314">
        <v>5</v>
      </c>
      <c r="S314">
        <v>0</v>
      </c>
      <c r="T314" s="48">
        <v>0</v>
      </c>
      <c r="U314">
        <v>5</v>
      </c>
      <c r="V314">
        <v>20</v>
      </c>
      <c r="W314">
        <v>0</v>
      </c>
      <c r="X314" s="48">
        <v>0</v>
      </c>
      <c r="Y314">
        <v>25</v>
      </c>
      <c r="Z314">
        <v>30</v>
      </c>
      <c r="AA314">
        <v>0</v>
      </c>
      <c r="AB314" s="48">
        <v>0</v>
      </c>
      <c r="AC314">
        <v>30</v>
      </c>
      <c r="AD314">
        <v>90</v>
      </c>
      <c r="AE314">
        <v>5</v>
      </c>
      <c r="AF314" s="48">
        <v>5.2631578947368418E-2</v>
      </c>
      <c r="AG314">
        <v>95</v>
      </c>
      <c r="AH314">
        <v>90</v>
      </c>
      <c r="AI314">
        <v>5</v>
      </c>
      <c r="AJ314" s="48">
        <v>0.05</v>
      </c>
      <c r="AK314">
        <v>100</v>
      </c>
    </row>
    <row r="315" spans="1:37" hidden="1" x14ac:dyDescent="0.25">
      <c r="A315" t="s">
        <v>78</v>
      </c>
      <c r="B315">
        <v>20</v>
      </c>
      <c r="C315">
        <v>0</v>
      </c>
      <c r="D315" s="48">
        <v>0</v>
      </c>
      <c r="E315">
        <v>20</v>
      </c>
      <c r="F315">
        <v>0</v>
      </c>
      <c r="G315">
        <v>0</v>
      </c>
      <c r="H315" s="48"/>
      <c r="I315">
        <v>0</v>
      </c>
      <c r="J315">
        <v>0</v>
      </c>
      <c r="K315">
        <v>0</v>
      </c>
      <c r="L315" s="48"/>
      <c r="M315">
        <v>0</v>
      </c>
      <c r="N315">
        <v>0</v>
      </c>
      <c r="O315">
        <v>0</v>
      </c>
      <c r="P315" s="48"/>
      <c r="Q315">
        <v>0</v>
      </c>
      <c r="R315">
        <v>55</v>
      </c>
      <c r="S315">
        <v>5</v>
      </c>
      <c r="T315" s="48">
        <v>9.0909090909090912E-2</v>
      </c>
      <c r="U315">
        <v>55</v>
      </c>
      <c r="V315">
        <v>110</v>
      </c>
      <c r="W315">
        <v>5</v>
      </c>
      <c r="X315" s="48">
        <v>4.3478260869565216E-2</v>
      </c>
      <c r="Y315">
        <v>115</v>
      </c>
      <c r="Z315">
        <v>140</v>
      </c>
      <c r="AA315">
        <v>20</v>
      </c>
      <c r="AB315" s="48">
        <v>0.125</v>
      </c>
      <c r="AC315">
        <v>160</v>
      </c>
      <c r="AD315">
        <v>205</v>
      </c>
      <c r="AE315">
        <v>20</v>
      </c>
      <c r="AF315" s="48">
        <v>8.8888888888888892E-2</v>
      </c>
      <c r="AG315">
        <v>225</v>
      </c>
      <c r="AH315">
        <v>200</v>
      </c>
      <c r="AI315">
        <v>15</v>
      </c>
      <c r="AJ315" s="48">
        <v>6.9767441860465115E-2</v>
      </c>
      <c r="AK315">
        <v>215</v>
      </c>
    </row>
    <row r="316" spans="1:37" hidden="1" x14ac:dyDescent="0.25">
      <c r="A316" t="s">
        <v>79</v>
      </c>
      <c r="B316">
        <v>0</v>
      </c>
      <c r="C316">
        <v>0</v>
      </c>
      <c r="D316" s="48">
        <v>0</v>
      </c>
      <c r="E316">
        <v>5</v>
      </c>
      <c r="F316">
        <v>0</v>
      </c>
      <c r="G316">
        <v>0</v>
      </c>
      <c r="H316" s="48"/>
      <c r="I316">
        <v>0</v>
      </c>
      <c r="J316">
        <v>0</v>
      </c>
      <c r="K316">
        <v>0</v>
      </c>
      <c r="L316" s="48"/>
      <c r="M316">
        <v>0</v>
      </c>
      <c r="N316">
        <v>25</v>
      </c>
      <c r="O316">
        <v>5</v>
      </c>
      <c r="P316" s="48">
        <v>0.2</v>
      </c>
      <c r="Q316">
        <v>25</v>
      </c>
      <c r="R316">
        <v>0</v>
      </c>
      <c r="S316">
        <v>0</v>
      </c>
      <c r="T316" s="48"/>
      <c r="U316">
        <v>0</v>
      </c>
      <c r="V316">
        <v>0</v>
      </c>
      <c r="W316">
        <v>0</v>
      </c>
      <c r="X316" s="48"/>
      <c r="Y316">
        <v>0</v>
      </c>
      <c r="Z316">
        <v>10</v>
      </c>
      <c r="AA316">
        <v>5</v>
      </c>
      <c r="AB316" s="48">
        <v>0.33333333333333331</v>
      </c>
      <c r="AC316">
        <v>15</v>
      </c>
      <c r="AD316">
        <v>5</v>
      </c>
      <c r="AE316">
        <v>0</v>
      </c>
      <c r="AF316" s="48">
        <v>0</v>
      </c>
      <c r="AG316">
        <v>5</v>
      </c>
      <c r="AH316">
        <v>5</v>
      </c>
      <c r="AI316">
        <v>0</v>
      </c>
      <c r="AJ316" s="48">
        <v>0</v>
      </c>
      <c r="AK316">
        <v>5</v>
      </c>
    </row>
    <row r="317" spans="1:37" hidden="1" x14ac:dyDescent="0.25">
      <c r="A317" t="s">
        <v>80</v>
      </c>
      <c r="B317">
        <v>10</v>
      </c>
      <c r="C317">
        <v>0</v>
      </c>
      <c r="D317" s="48">
        <v>0</v>
      </c>
      <c r="E317">
        <v>10</v>
      </c>
      <c r="F317">
        <v>10</v>
      </c>
      <c r="G317">
        <v>0</v>
      </c>
      <c r="H317" s="48">
        <v>0</v>
      </c>
      <c r="I317">
        <v>10</v>
      </c>
      <c r="J317">
        <v>0</v>
      </c>
      <c r="K317">
        <v>0</v>
      </c>
      <c r="L317" s="48"/>
      <c r="M317">
        <v>0</v>
      </c>
      <c r="N317">
        <v>0</v>
      </c>
      <c r="O317">
        <v>0</v>
      </c>
      <c r="P317" s="48"/>
      <c r="Q317">
        <v>0</v>
      </c>
      <c r="R317">
        <v>80</v>
      </c>
      <c r="S317">
        <v>5</v>
      </c>
      <c r="T317" s="48">
        <v>5.8823529411764705E-2</v>
      </c>
      <c r="U317">
        <v>85</v>
      </c>
      <c r="V317">
        <v>190</v>
      </c>
      <c r="W317">
        <v>20</v>
      </c>
      <c r="X317" s="48">
        <v>9.5238095238095233E-2</v>
      </c>
      <c r="Y317">
        <v>210</v>
      </c>
      <c r="Z317">
        <v>380</v>
      </c>
      <c r="AA317">
        <v>180</v>
      </c>
      <c r="AB317" s="48">
        <v>0.32142857142857145</v>
      </c>
      <c r="AC317">
        <v>560</v>
      </c>
      <c r="AD317">
        <v>420</v>
      </c>
      <c r="AE317">
        <v>130</v>
      </c>
      <c r="AF317" s="48">
        <v>0.23853211009174313</v>
      </c>
      <c r="AG317">
        <v>545</v>
      </c>
      <c r="AH317">
        <v>575</v>
      </c>
      <c r="AI317">
        <v>145</v>
      </c>
      <c r="AJ317" s="48">
        <v>0.2013888888888889</v>
      </c>
      <c r="AK317">
        <v>720</v>
      </c>
    </row>
    <row r="318" spans="1:37" hidden="1" x14ac:dyDescent="0.25">
      <c r="A318" t="s">
        <v>81</v>
      </c>
      <c r="B318">
        <v>5</v>
      </c>
      <c r="C318">
        <v>0</v>
      </c>
      <c r="D318" s="48">
        <v>0</v>
      </c>
      <c r="E318">
        <v>5</v>
      </c>
      <c r="F318">
        <v>0</v>
      </c>
      <c r="G318">
        <v>0</v>
      </c>
      <c r="H318" s="48"/>
      <c r="I318">
        <v>0</v>
      </c>
      <c r="J318">
        <v>0</v>
      </c>
      <c r="K318">
        <v>0</v>
      </c>
      <c r="L318" s="48"/>
      <c r="M318">
        <v>0</v>
      </c>
      <c r="N318">
        <v>0</v>
      </c>
      <c r="O318">
        <v>0</v>
      </c>
      <c r="P318" s="48"/>
      <c r="Q318">
        <v>0</v>
      </c>
      <c r="R318">
        <v>5</v>
      </c>
      <c r="S318">
        <v>5</v>
      </c>
      <c r="T318" s="48">
        <v>1</v>
      </c>
      <c r="U318">
        <v>5</v>
      </c>
      <c r="V318">
        <v>15</v>
      </c>
      <c r="W318">
        <v>15</v>
      </c>
      <c r="X318" s="48">
        <v>0.5</v>
      </c>
      <c r="Y318">
        <v>30</v>
      </c>
      <c r="Z318">
        <v>20</v>
      </c>
      <c r="AA318">
        <v>15</v>
      </c>
      <c r="AB318" s="48">
        <v>0.42857142857142855</v>
      </c>
      <c r="AC318">
        <v>35</v>
      </c>
      <c r="AD318">
        <v>25</v>
      </c>
      <c r="AE318">
        <v>20</v>
      </c>
      <c r="AF318" s="48">
        <v>0.4</v>
      </c>
      <c r="AG318">
        <v>50</v>
      </c>
      <c r="AH318">
        <v>15</v>
      </c>
      <c r="AI318">
        <v>30</v>
      </c>
      <c r="AJ318" s="48">
        <v>0.6</v>
      </c>
      <c r="AK318">
        <v>50</v>
      </c>
    </row>
    <row r="319" spans="1:37" hidden="1" x14ac:dyDescent="0.25">
      <c r="A319" t="s">
        <v>82</v>
      </c>
      <c r="B319">
        <v>20</v>
      </c>
      <c r="C319">
        <v>0</v>
      </c>
      <c r="D319" s="48">
        <v>0</v>
      </c>
      <c r="E319">
        <v>20</v>
      </c>
      <c r="F319">
        <v>40</v>
      </c>
      <c r="G319">
        <v>0</v>
      </c>
      <c r="H319" s="48">
        <v>0</v>
      </c>
      <c r="I319">
        <v>40</v>
      </c>
      <c r="J319">
        <v>0</v>
      </c>
      <c r="K319">
        <v>0</v>
      </c>
      <c r="L319" s="48"/>
      <c r="M319">
        <v>0</v>
      </c>
      <c r="N319">
        <v>0</v>
      </c>
      <c r="O319">
        <v>0</v>
      </c>
      <c r="P319" s="48"/>
      <c r="Q319">
        <v>0</v>
      </c>
      <c r="R319">
        <v>45</v>
      </c>
      <c r="S319">
        <v>5</v>
      </c>
      <c r="T319" s="48">
        <v>0.1</v>
      </c>
      <c r="U319">
        <v>50</v>
      </c>
      <c r="V319">
        <v>80</v>
      </c>
      <c r="W319">
        <v>15</v>
      </c>
      <c r="X319" s="48">
        <v>0.16666666666666666</v>
      </c>
      <c r="Y319">
        <v>90</v>
      </c>
      <c r="Z319">
        <v>170</v>
      </c>
      <c r="AA319">
        <v>20</v>
      </c>
      <c r="AB319" s="48">
        <v>0.10256410256410256</v>
      </c>
      <c r="AC319">
        <v>195</v>
      </c>
      <c r="AD319">
        <v>270</v>
      </c>
      <c r="AE319">
        <v>25</v>
      </c>
      <c r="AF319" s="48">
        <v>8.4745762711864403E-2</v>
      </c>
      <c r="AG319">
        <v>295</v>
      </c>
      <c r="AH319">
        <v>360</v>
      </c>
      <c r="AI319">
        <v>45</v>
      </c>
      <c r="AJ319" s="48">
        <v>0.1111111111111111</v>
      </c>
      <c r="AK319">
        <v>405</v>
      </c>
    </row>
    <row r="320" spans="1:37" hidden="1" x14ac:dyDescent="0.25">
      <c r="A320" t="s">
        <v>83</v>
      </c>
      <c r="B320">
        <v>15</v>
      </c>
      <c r="C320">
        <v>0</v>
      </c>
      <c r="D320" s="48">
        <v>0</v>
      </c>
      <c r="E320">
        <v>15</v>
      </c>
      <c r="F320">
        <v>10</v>
      </c>
      <c r="G320">
        <v>0</v>
      </c>
      <c r="H320" s="48">
        <v>0</v>
      </c>
      <c r="I320">
        <v>10</v>
      </c>
      <c r="J320">
        <v>0</v>
      </c>
      <c r="K320">
        <v>0</v>
      </c>
      <c r="L320" s="48"/>
      <c r="M320">
        <v>0</v>
      </c>
      <c r="N320">
        <v>70</v>
      </c>
      <c r="O320">
        <v>0</v>
      </c>
      <c r="P320" s="48">
        <v>0</v>
      </c>
      <c r="Q320">
        <v>70</v>
      </c>
      <c r="R320">
        <v>35</v>
      </c>
      <c r="S320">
        <v>0</v>
      </c>
      <c r="T320" s="48">
        <v>0</v>
      </c>
      <c r="U320">
        <v>35</v>
      </c>
      <c r="V320">
        <v>85</v>
      </c>
      <c r="W320">
        <v>0</v>
      </c>
      <c r="X320" s="48">
        <v>0</v>
      </c>
      <c r="Y320">
        <v>85</v>
      </c>
      <c r="Z320">
        <v>105</v>
      </c>
      <c r="AA320">
        <v>15</v>
      </c>
      <c r="AB320" s="48">
        <v>0.13043478260869565</v>
      </c>
      <c r="AC320">
        <v>115</v>
      </c>
      <c r="AD320">
        <v>150</v>
      </c>
      <c r="AE320">
        <v>10</v>
      </c>
      <c r="AF320" s="48">
        <v>6.25E-2</v>
      </c>
      <c r="AG320">
        <v>160</v>
      </c>
      <c r="AH320">
        <v>155</v>
      </c>
      <c r="AI320">
        <v>15</v>
      </c>
      <c r="AJ320" s="48">
        <v>8.8235294117647065E-2</v>
      </c>
      <c r="AK320">
        <v>170</v>
      </c>
    </row>
    <row r="321" spans="1:37" hidden="1" x14ac:dyDescent="0.25">
      <c r="A321" t="s">
        <v>84</v>
      </c>
      <c r="B321">
        <v>20</v>
      </c>
      <c r="C321">
        <v>0</v>
      </c>
      <c r="D321" s="48">
        <v>0</v>
      </c>
      <c r="E321">
        <v>20</v>
      </c>
      <c r="F321">
        <v>25</v>
      </c>
      <c r="G321">
        <v>0</v>
      </c>
      <c r="H321" s="48">
        <v>0</v>
      </c>
      <c r="I321">
        <v>25</v>
      </c>
      <c r="J321">
        <v>0</v>
      </c>
      <c r="K321">
        <v>0</v>
      </c>
      <c r="L321" s="48"/>
      <c r="M321">
        <v>0</v>
      </c>
      <c r="N321">
        <v>15</v>
      </c>
      <c r="O321">
        <v>0</v>
      </c>
      <c r="P321" s="48">
        <v>0</v>
      </c>
      <c r="Q321">
        <v>15</v>
      </c>
      <c r="R321">
        <v>45</v>
      </c>
      <c r="S321">
        <v>5</v>
      </c>
      <c r="T321" s="48">
        <v>0.1</v>
      </c>
      <c r="U321">
        <v>50</v>
      </c>
      <c r="V321">
        <v>75</v>
      </c>
      <c r="W321">
        <v>10</v>
      </c>
      <c r="X321" s="48">
        <v>0.125</v>
      </c>
      <c r="Y321">
        <v>80</v>
      </c>
      <c r="Z321">
        <v>200</v>
      </c>
      <c r="AA321">
        <v>25</v>
      </c>
      <c r="AB321" s="48">
        <v>0.1111111111111111</v>
      </c>
      <c r="AC321">
        <v>225</v>
      </c>
      <c r="AD321">
        <v>165</v>
      </c>
      <c r="AE321">
        <v>30</v>
      </c>
      <c r="AF321" s="48">
        <v>0.15384615384615385</v>
      </c>
      <c r="AG321">
        <v>195</v>
      </c>
      <c r="AH321">
        <v>125</v>
      </c>
      <c r="AI321">
        <v>20</v>
      </c>
      <c r="AJ321" s="48">
        <v>0.13793103448275862</v>
      </c>
      <c r="AK321">
        <v>145</v>
      </c>
    </row>
    <row r="322" spans="1:37" hidden="1" x14ac:dyDescent="0.25">
      <c r="A322" t="s">
        <v>85</v>
      </c>
      <c r="B322">
        <v>10</v>
      </c>
      <c r="C322">
        <v>0</v>
      </c>
      <c r="D322" s="48">
        <v>0</v>
      </c>
      <c r="E322">
        <v>10</v>
      </c>
      <c r="F322">
        <v>15</v>
      </c>
      <c r="G322">
        <v>0</v>
      </c>
      <c r="H322" s="48">
        <v>0</v>
      </c>
      <c r="I322">
        <v>15</v>
      </c>
      <c r="J322">
        <v>0</v>
      </c>
      <c r="K322">
        <v>0</v>
      </c>
      <c r="L322" s="48"/>
      <c r="M322">
        <v>0</v>
      </c>
      <c r="N322">
        <v>5</v>
      </c>
      <c r="O322">
        <v>0</v>
      </c>
      <c r="P322" s="48">
        <v>0</v>
      </c>
      <c r="Q322">
        <v>5</v>
      </c>
      <c r="R322">
        <v>35</v>
      </c>
      <c r="S322">
        <v>0</v>
      </c>
      <c r="T322" s="48">
        <v>0</v>
      </c>
      <c r="U322">
        <v>40</v>
      </c>
      <c r="V322">
        <v>55</v>
      </c>
      <c r="W322">
        <v>0</v>
      </c>
      <c r="X322" s="48">
        <v>0</v>
      </c>
      <c r="Y322">
        <v>55</v>
      </c>
      <c r="Z322">
        <v>60</v>
      </c>
      <c r="AA322">
        <v>10</v>
      </c>
      <c r="AB322" s="48">
        <v>0.15384615384615385</v>
      </c>
      <c r="AC322">
        <v>65</v>
      </c>
      <c r="AD322">
        <v>130</v>
      </c>
      <c r="AE322">
        <v>20</v>
      </c>
      <c r="AF322" s="48">
        <v>0.13333333333333333</v>
      </c>
      <c r="AG322">
        <v>150</v>
      </c>
      <c r="AH322">
        <v>120</v>
      </c>
      <c r="AI322">
        <v>10</v>
      </c>
      <c r="AJ322" s="48">
        <v>7.6923076923076927E-2</v>
      </c>
      <c r="AK322">
        <v>130</v>
      </c>
    </row>
    <row r="323" spans="1:37" hidden="1" x14ac:dyDescent="0.25">
      <c r="A323" t="s">
        <v>86</v>
      </c>
      <c r="B323">
        <v>15</v>
      </c>
      <c r="C323">
        <v>0</v>
      </c>
      <c r="D323" s="48">
        <v>0</v>
      </c>
      <c r="E323">
        <v>15</v>
      </c>
      <c r="F323">
        <v>15</v>
      </c>
      <c r="G323">
        <v>0</v>
      </c>
      <c r="H323" s="48">
        <v>0</v>
      </c>
      <c r="I323">
        <v>15</v>
      </c>
      <c r="J323">
        <v>0</v>
      </c>
      <c r="K323">
        <v>0</v>
      </c>
      <c r="L323" s="48"/>
      <c r="M323">
        <v>0</v>
      </c>
      <c r="N323">
        <v>0</v>
      </c>
      <c r="O323">
        <v>0</v>
      </c>
      <c r="P323" s="48"/>
      <c r="Q323">
        <v>0</v>
      </c>
      <c r="R323">
        <v>35</v>
      </c>
      <c r="S323">
        <v>0</v>
      </c>
      <c r="T323" s="48">
        <v>0</v>
      </c>
      <c r="U323">
        <v>35</v>
      </c>
      <c r="V323">
        <v>60</v>
      </c>
      <c r="W323">
        <v>0</v>
      </c>
      <c r="X323" s="48">
        <v>0</v>
      </c>
      <c r="Y323">
        <v>60</v>
      </c>
      <c r="Z323">
        <v>15</v>
      </c>
      <c r="AA323">
        <v>0</v>
      </c>
      <c r="AB323" s="48">
        <v>0</v>
      </c>
      <c r="AC323">
        <v>15</v>
      </c>
      <c r="AD323">
        <v>175</v>
      </c>
      <c r="AE323">
        <v>30</v>
      </c>
      <c r="AF323" s="48">
        <v>0.14634146341463414</v>
      </c>
      <c r="AG323">
        <v>205</v>
      </c>
      <c r="AH323">
        <v>195</v>
      </c>
      <c r="AI323">
        <v>15</v>
      </c>
      <c r="AJ323" s="48">
        <v>7.1428571428571425E-2</v>
      </c>
      <c r="AK323">
        <v>210</v>
      </c>
    </row>
    <row r="324" spans="1:37" hidden="1" x14ac:dyDescent="0.25">
      <c r="A324" t="s">
        <v>87</v>
      </c>
      <c r="B324">
        <v>20</v>
      </c>
      <c r="C324">
        <v>5</v>
      </c>
      <c r="D324" s="48">
        <v>0</v>
      </c>
      <c r="E324">
        <v>25</v>
      </c>
      <c r="F324">
        <v>0</v>
      </c>
      <c r="G324">
        <v>0</v>
      </c>
      <c r="H324" s="48"/>
      <c r="I324">
        <v>0</v>
      </c>
      <c r="J324">
        <v>0</v>
      </c>
      <c r="K324">
        <v>0</v>
      </c>
      <c r="L324" s="48"/>
      <c r="M324">
        <v>0</v>
      </c>
      <c r="N324">
        <v>30</v>
      </c>
      <c r="O324">
        <v>5</v>
      </c>
      <c r="P324" s="48">
        <v>0.14285714285714285</v>
      </c>
      <c r="Q324">
        <v>35</v>
      </c>
      <c r="R324">
        <v>70</v>
      </c>
      <c r="S324">
        <v>10</v>
      </c>
      <c r="T324" s="48">
        <v>0.125</v>
      </c>
      <c r="U324">
        <v>80</v>
      </c>
      <c r="V324">
        <v>215</v>
      </c>
      <c r="W324">
        <v>15</v>
      </c>
      <c r="X324" s="48">
        <v>6.3829787234042548E-2</v>
      </c>
      <c r="Y324">
        <v>235</v>
      </c>
      <c r="Z324">
        <v>240</v>
      </c>
      <c r="AA324">
        <v>50</v>
      </c>
      <c r="AB324" s="48">
        <v>0.17543859649122806</v>
      </c>
      <c r="AC324">
        <v>285</v>
      </c>
      <c r="AD324">
        <v>265</v>
      </c>
      <c r="AE324">
        <v>100</v>
      </c>
      <c r="AF324" s="48">
        <v>0.27777777777777779</v>
      </c>
      <c r="AG324">
        <v>360</v>
      </c>
      <c r="AH324">
        <v>165</v>
      </c>
      <c r="AI324">
        <v>135</v>
      </c>
      <c r="AJ324" s="48">
        <v>0.45</v>
      </c>
      <c r="AK324">
        <v>300</v>
      </c>
    </row>
    <row r="325" spans="1:37" hidden="1" x14ac:dyDescent="0.25">
      <c r="A325" t="s">
        <v>88</v>
      </c>
      <c r="B325">
        <v>10</v>
      </c>
      <c r="C325">
        <v>0</v>
      </c>
      <c r="D325" s="48">
        <v>0</v>
      </c>
      <c r="E325">
        <v>10</v>
      </c>
      <c r="F325">
        <v>0</v>
      </c>
      <c r="G325">
        <v>0</v>
      </c>
      <c r="H325" s="48"/>
      <c r="I325">
        <v>0</v>
      </c>
      <c r="J325">
        <v>0</v>
      </c>
      <c r="K325">
        <v>0</v>
      </c>
      <c r="L325" s="48"/>
      <c r="M325">
        <v>0</v>
      </c>
      <c r="N325">
        <v>10</v>
      </c>
      <c r="O325">
        <v>0</v>
      </c>
      <c r="P325" s="48">
        <v>0</v>
      </c>
      <c r="Q325">
        <v>10</v>
      </c>
      <c r="R325">
        <v>20</v>
      </c>
      <c r="S325">
        <v>0</v>
      </c>
      <c r="T325" s="48">
        <v>0</v>
      </c>
      <c r="U325">
        <v>20</v>
      </c>
      <c r="V325">
        <v>45</v>
      </c>
      <c r="W325">
        <v>25</v>
      </c>
      <c r="X325" s="48">
        <v>0.38461538461538464</v>
      </c>
      <c r="Y325">
        <v>65</v>
      </c>
      <c r="Z325">
        <v>90</v>
      </c>
      <c r="AA325">
        <v>30</v>
      </c>
      <c r="AB325" s="48">
        <v>0.25</v>
      </c>
      <c r="AC325">
        <v>120</v>
      </c>
      <c r="AD325">
        <v>95</v>
      </c>
      <c r="AE325">
        <v>45</v>
      </c>
      <c r="AF325" s="48">
        <v>0.32142857142857145</v>
      </c>
      <c r="AG325">
        <v>140</v>
      </c>
      <c r="AH325">
        <v>65</v>
      </c>
      <c r="AI325">
        <v>40</v>
      </c>
      <c r="AJ325" s="48">
        <v>0.38095238095238093</v>
      </c>
      <c r="AK325">
        <v>105</v>
      </c>
    </row>
    <row r="326" spans="1:37" hidden="1" x14ac:dyDescent="0.25">
      <c r="A326" t="s">
        <v>89</v>
      </c>
      <c r="B326">
        <v>20</v>
      </c>
      <c r="C326">
        <v>0</v>
      </c>
      <c r="D326" s="48">
        <v>0</v>
      </c>
      <c r="E326">
        <v>25</v>
      </c>
      <c r="F326">
        <v>50</v>
      </c>
      <c r="G326">
        <v>5</v>
      </c>
      <c r="H326" s="48">
        <v>9.0909090909090912E-2</v>
      </c>
      <c r="I326">
        <v>55</v>
      </c>
      <c r="J326">
        <v>0</v>
      </c>
      <c r="K326">
        <v>0</v>
      </c>
      <c r="L326" s="48"/>
      <c r="M326">
        <v>0</v>
      </c>
      <c r="N326">
        <v>0</v>
      </c>
      <c r="O326">
        <v>0</v>
      </c>
      <c r="P326" s="48"/>
      <c r="Q326">
        <v>0</v>
      </c>
      <c r="R326">
        <v>0</v>
      </c>
      <c r="S326">
        <v>0</v>
      </c>
      <c r="T326" s="48"/>
      <c r="U326">
        <v>0</v>
      </c>
      <c r="V326">
        <v>225</v>
      </c>
      <c r="W326">
        <v>15</v>
      </c>
      <c r="X326" s="48">
        <v>6.1224489795918366E-2</v>
      </c>
      <c r="Y326">
        <v>245</v>
      </c>
      <c r="Z326">
        <v>20</v>
      </c>
      <c r="AA326">
        <v>0</v>
      </c>
      <c r="AB326" s="48">
        <v>0</v>
      </c>
      <c r="AC326">
        <v>20</v>
      </c>
      <c r="AD326">
        <v>515</v>
      </c>
      <c r="AE326">
        <v>85</v>
      </c>
      <c r="AF326" s="48">
        <v>0.14166666666666666</v>
      </c>
      <c r="AG326">
        <v>600</v>
      </c>
      <c r="AH326">
        <v>315</v>
      </c>
      <c r="AI326">
        <v>60</v>
      </c>
      <c r="AJ326" s="48">
        <v>0.15789473684210525</v>
      </c>
      <c r="AK326">
        <v>380</v>
      </c>
    </row>
    <row r="327" spans="1:37" hidden="1" x14ac:dyDescent="0.25">
      <c r="A327" t="s">
        <v>90</v>
      </c>
      <c r="B327">
        <v>5</v>
      </c>
      <c r="C327">
        <v>0</v>
      </c>
      <c r="D327" s="48">
        <v>0</v>
      </c>
      <c r="E327">
        <v>10</v>
      </c>
      <c r="F327">
        <v>20</v>
      </c>
      <c r="G327">
        <v>0</v>
      </c>
      <c r="H327" s="48">
        <v>0</v>
      </c>
      <c r="I327">
        <v>20</v>
      </c>
      <c r="J327">
        <v>0</v>
      </c>
      <c r="K327">
        <v>0</v>
      </c>
      <c r="L327" s="48"/>
      <c r="M327">
        <v>0</v>
      </c>
      <c r="N327">
        <v>15</v>
      </c>
      <c r="O327">
        <v>0</v>
      </c>
      <c r="P327" s="48">
        <v>0</v>
      </c>
      <c r="Q327">
        <v>15</v>
      </c>
      <c r="R327">
        <v>40</v>
      </c>
      <c r="S327">
        <v>20</v>
      </c>
      <c r="T327" s="48">
        <v>0.33333333333333331</v>
      </c>
      <c r="U327">
        <v>60</v>
      </c>
      <c r="V327">
        <v>105</v>
      </c>
      <c r="W327">
        <v>10</v>
      </c>
      <c r="X327" s="48">
        <v>8.6956521739130432E-2</v>
      </c>
      <c r="Y327">
        <v>115</v>
      </c>
      <c r="Z327">
        <v>360</v>
      </c>
      <c r="AA327">
        <v>60</v>
      </c>
      <c r="AB327" s="48">
        <v>0.14285714285714285</v>
      </c>
      <c r="AC327">
        <v>420</v>
      </c>
      <c r="AD327">
        <v>200</v>
      </c>
      <c r="AE327">
        <v>25</v>
      </c>
      <c r="AF327" s="48">
        <v>0.1111111111111111</v>
      </c>
      <c r="AG327">
        <v>225</v>
      </c>
      <c r="AH327">
        <v>240</v>
      </c>
      <c r="AI327">
        <v>65</v>
      </c>
      <c r="AJ327" s="48">
        <v>0.21311475409836064</v>
      </c>
      <c r="AK327">
        <v>305</v>
      </c>
    </row>
    <row r="328" spans="1:37" hidden="1" x14ac:dyDescent="0.25">
      <c r="A328" t="s">
        <v>91</v>
      </c>
      <c r="B328">
        <v>30</v>
      </c>
      <c r="C328">
        <v>10</v>
      </c>
      <c r="D328" s="48">
        <v>0</v>
      </c>
      <c r="E328">
        <v>40</v>
      </c>
      <c r="F328">
        <v>25</v>
      </c>
      <c r="G328">
        <v>5</v>
      </c>
      <c r="H328" s="48">
        <v>0.2</v>
      </c>
      <c r="I328">
        <v>25</v>
      </c>
      <c r="J328">
        <v>0</v>
      </c>
      <c r="K328">
        <v>0</v>
      </c>
      <c r="L328" s="48"/>
      <c r="M328">
        <v>0</v>
      </c>
      <c r="N328">
        <v>25</v>
      </c>
      <c r="O328">
        <v>5</v>
      </c>
      <c r="P328" s="48">
        <v>0.16666666666666666</v>
      </c>
      <c r="Q328">
        <v>30</v>
      </c>
      <c r="R328">
        <v>155</v>
      </c>
      <c r="S328">
        <v>25</v>
      </c>
      <c r="T328" s="48">
        <v>0.1388888888888889</v>
      </c>
      <c r="U328">
        <v>180</v>
      </c>
      <c r="V328">
        <v>510</v>
      </c>
      <c r="W328">
        <v>130</v>
      </c>
      <c r="X328" s="48">
        <v>0.20472440944881889</v>
      </c>
      <c r="Y328">
        <v>635</v>
      </c>
      <c r="Z328">
        <v>760</v>
      </c>
      <c r="AA328">
        <v>210</v>
      </c>
      <c r="AB328" s="48">
        <v>0.2153846153846154</v>
      </c>
      <c r="AC328">
        <v>975</v>
      </c>
      <c r="AD328">
        <v>685</v>
      </c>
      <c r="AE328">
        <v>200</v>
      </c>
      <c r="AF328" s="48">
        <v>0.22727272727272727</v>
      </c>
      <c r="AG328">
        <v>880</v>
      </c>
      <c r="AH328">
        <v>770</v>
      </c>
      <c r="AI328">
        <v>215</v>
      </c>
      <c r="AJ328" s="48">
        <v>0.21717171717171718</v>
      </c>
      <c r="AK328">
        <v>990</v>
      </c>
    </row>
    <row r="329" spans="1:37" hidden="1" x14ac:dyDescent="0.25">
      <c r="A329" t="s">
        <v>92</v>
      </c>
      <c r="B329">
        <v>15</v>
      </c>
      <c r="C329">
        <v>0</v>
      </c>
      <c r="D329" s="48">
        <v>0</v>
      </c>
      <c r="E329">
        <v>15</v>
      </c>
      <c r="F329">
        <v>5</v>
      </c>
      <c r="G329">
        <v>0</v>
      </c>
      <c r="H329" s="48">
        <v>0</v>
      </c>
      <c r="I329">
        <v>5</v>
      </c>
      <c r="J329">
        <v>0</v>
      </c>
      <c r="K329">
        <v>0</v>
      </c>
      <c r="L329" s="48"/>
      <c r="M329">
        <v>0</v>
      </c>
      <c r="N329">
        <v>30</v>
      </c>
      <c r="O329">
        <v>0</v>
      </c>
      <c r="P329" s="48">
        <v>0</v>
      </c>
      <c r="Q329">
        <v>30</v>
      </c>
      <c r="R329">
        <v>35</v>
      </c>
      <c r="S329">
        <v>0</v>
      </c>
      <c r="T329" s="48">
        <v>0</v>
      </c>
      <c r="U329">
        <v>35</v>
      </c>
      <c r="V329">
        <v>105</v>
      </c>
      <c r="W329">
        <v>5</v>
      </c>
      <c r="X329" s="48">
        <v>4.5454545454545456E-2</v>
      </c>
      <c r="Y329">
        <v>110</v>
      </c>
      <c r="Z329">
        <v>120</v>
      </c>
      <c r="AA329">
        <v>5</v>
      </c>
      <c r="AB329" s="48">
        <v>0.04</v>
      </c>
      <c r="AC329">
        <v>125</v>
      </c>
      <c r="AD329">
        <v>225</v>
      </c>
      <c r="AE329">
        <v>15</v>
      </c>
      <c r="AF329" s="48">
        <v>6.25E-2</v>
      </c>
      <c r="AG329">
        <v>240</v>
      </c>
      <c r="AH329">
        <v>110</v>
      </c>
      <c r="AI329">
        <v>10</v>
      </c>
      <c r="AJ329" s="48">
        <v>8.3333333333333329E-2</v>
      </c>
      <c r="AK329">
        <v>120</v>
      </c>
    </row>
    <row r="330" spans="1:37" hidden="1" x14ac:dyDescent="0.25">
      <c r="A330" t="s">
        <v>179</v>
      </c>
      <c r="B330">
        <v>5</v>
      </c>
      <c r="C330">
        <v>0</v>
      </c>
      <c r="D330" s="48">
        <v>0</v>
      </c>
      <c r="E330">
        <v>5</v>
      </c>
      <c r="F330">
        <v>0</v>
      </c>
      <c r="G330">
        <v>0</v>
      </c>
      <c r="H330" s="48"/>
      <c r="I330">
        <v>0</v>
      </c>
      <c r="J330">
        <v>0</v>
      </c>
      <c r="K330">
        <v>0</v>
      </c>
      <c r="L330" s="48"/>
      <c r="M330">
        <v>0</v>
      </c>
      <c r="N330">
        <v>20</v>
      </c>
      <c r="O330">
        <v>0</v>
      </c>
      <c r="P330" s="48">
        <v>0</v>
      </c>
      <c r="Q330">
        <v>20</v>
      </c>
      <c r="R330">
        <v>40</v>
      </c>
      <c r="S330">
        <v>0</v>
      </c>
      <c r="T330" s="48">
        <v>0</v>
      </c>
      <c r="U330">
        <v>45</v>
      </c>
      <c r="V330">
        <v>270</v>
      </c>
      <c r="W330">
        <v>25</v>
      </c>
      <c r="X330" s="48">
        <v>8.4745762711864403E-2</v>
      </c>
      <c r="Y330">
        <v>295</v>
      </c>
      <c r="Z330">
        <v>535</v>
      </c>
      <c r="AA330">
        <v>115</v>
      </c>
      <c r="AB330" s="48">
        <v>0.17557251908396945</v>
      </c>
      <c r="AC330">
        <v>655</v>
      </c>
      <c r="AD330">
        <v>350</v>
      </c>
      <c r="AE330">
        <v>95</v>
      </c>
      <c r="AF330" s="48">
        <v>0.21348314606741572</v>
      </c>
      <c r="AG330">
        <v>445</v>
      </c>
      <c r="AH330">
        <v>450</v>
      </c>
      <c r="AI330">
        <v>145</v>
      </c>
      <c r="AJ330" s="48">
        <v>0.24369747899159663</v>
      </c>
      <c r="AK330">
        <v>595</v>
      </c>
    </row>
    <row r="331" spans="1:37" hidden="1" x14ac:dyDescent="0.25">
      <c r="A331" t="s">
        <v>94</v>
      </c>
      <c r="B331">
        <v>0</v>
      </c>
      <c r="C331">
        <v>0</v>
      </c>
      <c r="D331" s="48">
        <v>0</v>
      </c>
      <c r="E331">
        <v>0</v>
      </c>
      <c r="F331">
        <v>10</v>
      </c>
      <c r="G331">
        <v>0</v>
      </c>
      <c r="H331" s="48">
        <v>0</v>
      </c>
      <c r="I331">
        <v>10</v>
      </c>
      <c r="J331">
        <v>0</v>
      </c>
      <c r="K331">
        <v>0</v>
      </c>
      <c r="L331" s="48"/>
      <c r="M331">
        <v>0</v>
      </c>
      <c r="N331">
        <v>0</v>
      </c>
      <c r="O331">
        <v>0</v>
      </c>
      <c r="P331" s="48"/>
      <c r="Q331">
        <v>0</v>
      </c>
      <c r="R331">
        <v>5</v>
      </c>
      <c r="S331">
        <v>0</v>
      </c>
      <c r="T331" s="48">
        <v>0</v>
      </c>
      <c r="U331">
        <v>5</v>
      </c>
      <c r="V331">
        <v>5</v>
      </c>
      <c r="W331">
        <v>0</v>
      </c>
      <c r="X331" s="48">
        <v>0</v>
      </c>
      <c r="Y331">
        <v>5</v>
      </c>
      <c r="Z331">
        <v>30</v>
      </c>
      <c r="AA331">
        <v>5</v>
      </c>
      <c r="AB331" s="48">
        <v>0.14285714285714285</v>
      </c>
      <c r="AC331">
        <v>35</v>
      </c>
      <c r="AD331">
        <v>25</v>
      </c>
      <c r="AE331">
        <v>0</v>
      </c>
      <c r="AF331" s="48">
        <v>0</v>
      </c>
      <c r="AG331">
        <v>25</v>
      </c>
      <c r="AH331">
        <v>30</v>
      </c>
      <c r="AI331">
        <v>5</v>
      </c>
      <c r="AJ331" s="48">
        <v>0.16666666666666666</v>
      </c>
      <c r="AK331">
        <v>30</v>
      </c>
    </row>
    <row r="332" spans="1:37" hidden="1" x14ac:dyDescent="0.25">
      <c r="A332" t="s">
        <v>95</v>
      </c>
      <c r="B332">
        <v>5</v>
      </c>
      <c r="C332">
        <v>0</v>
      </c>
      <c r="D332" s="48">
        <v>0</v>
      </c>
      <c r="E332">
        <v>5</v>
      </c>
      <c r="F332">
        <v>0</v>
      </c>
      <c r="G332">
        <v>0</v>
      </c>
      <c r="H332" s="48"/>
      <c r="I332">
        <v>0</v>
      </c>
      <c r="J332">
        <v>0</v>
      </c>
      <c r="K332">
        <v>0</v>
      </c>
      <c r="L332" s="48"/>
      <c r="M332">
        <v>0</v>
      </c>
      <c r="N332">
        <v>0</v>
      </c>
      <c r="O332">
        <v>0</v>
      </c>
      <c r="P332" s="48"/>
      <c r="Q332">
        <v>0</v>
      </c>
      <c r="R332">
        <v>25</v>
      </c>
      <c r="S332">
        <v>0</v>
      </c>
      <c r="T332" s="48">
        <v>0</v>
      </c>
      <c r="U332">
        <v>25</v>
      </c>
      <c r="V332">
        <v>50</v>
      </c>
      <c r="W332">
        <v>0</v>
      </c>
      <c r="X332" s="48">
        <v>0</v>
      </c>
      <c r="Y332">
        <v>50</v>
      </c>
      <c r="Z332">
        <v>70</v>
      </c>
      <c r="AA332">
        <v>10</v>
      </c>
      <c r="AB332" s="48">
        <v>0.125</v>
      </c>
      <c r="AC332">
        <v>80</v>
      </c>
      <c r="AD332">
        <v>135</v>
      </c>
      <c r="AE332">
        <v>10</v>
      </c>
      <c r="AF332" s="48">
        <v>6.8965517241379309E-2</v>
      </c>
      <c r="AG332">
        <v>145</v>
      </c>
      <c r="AH332">
        <v>105</v>
      </c>
      <c r="AI332">
        <v>10</v>
      </c>
      <c r="AJ332" s="48">
        <v>8.6956521739130432E-2</v>
      </c>
      <c r="AK332">
        <v>115</v>
      </c>
    </row>
    <row r="333" spans="1:37" hidden="1" x14ac:dyDescent="0.25">
      <c r="A333" t="s">
        <v>96</v>
      </c>
      <c r="B333">
        <v>10</v>
      </c>
      <c r="C333">
        <v>0</v>
      </c>
      <c r="D333" s="48">
        <v>0</v>
      </c>
      <c r="E333">
        <v>10</v>
      </c>
      <c r="F333">
        <v>20</v>
      </c>
      <c r="G333">
        <v>0</v>
      </c>
      <c r="H333" s="48">
        <v>0</v>
      </c>
      <c r="I333">
        <v>20</v>
      </c>
      <c r="J333">
        <v>0</v>
      </c>
      <c r="K333">
        <v>0</v>
      </c>
      <c r="L333" s="48"/>
      <c r="M333">
        <v>0</v>
      </c>
      <c r="N333">
        <v>15</v>
      </c>
      <c r="O333">
        <v>0</v>
      </c>
      <c r="P333" s="48">
        <v>0</v>
      </c>
      <c r="Q333">
        <v>15</v>
      </c>
      <c r="R333">
        <v>15</v>
      </c>
      <c r="S333">
        <v>0</v>
      </c>
      <c r="T333" s="48">
        <v>0</v>
      </c>
      <c r="U333">
        <v>20</v>
      </c>
      <c r="V333">
        <v>145</v>
      </c>
      <c r="W333">
        <v>10</v>
      </c>
      <c r="X333" s="48">
        <v>6.25E-2</v>
      </c>
      <c r="Y333">
        <v>160</v>
      </c>
      <c r="Z333">
        <v>75</v>
      </c>
      <c r="AA333">
        <v>5</v>
      </c>
      <c r="AB333" s="48">
        <v>6.25E-2</v>
      </c>
      <c r="AC333">
        <v>80</v>
      </c>
      <c r="AD333">
        <v>320</v>
      </c>
      <c r="AE333">
        <v>20</v>
      </c>
      <c r="AF333" s="48">
        <v>5.8823529411764705E-2</v>
      </c>
      <c r="AG333">
        <v>340</v>
      </c>
      <c r="AH333">
        <v>75</v>
      </c>
      <c r="AI333">
        <v>15</v>
      </c>
      <c r="AJ333" s="48">
        <v>0.16666666666666666</v>
      </c>
      <c r="AK333">
        <v>90</v>
      </c>
    </row>
    <row r="334" spans="1:37" hidden="1" x14ac:dyDescent="0.25">
      <c r="A334" t="s">
        <v>97</v>
      </c>
      <c r="B334">
        <v>0</v>
      </c>
      <c r="C334">
        <v>0</v>
      </c>
      <c r="D334" s="48">
        <v>0</v>
      </c>
      <c r="E334">
        <v>0</v>
      </c>
      <c r="F334">
        <v>5</v>
      </c>
      <c r="G334">
        <v>0</v>
      </c>
      <c r="H334" s="48">
        <v>0</v>
      </c>
      <c r="I334">
        <v>5</v>
      </c>
      <c r="J334">
        <v>0</v>
      </c>
      <c r="K334">
        <v>0</v>
      </c>
      <c r="L334" s="48"/>
      <c r="M334">
        <v>0</v>
      </c>
      <c r="N334">
        <v>0</v>
      </c>
      <c r="O334">
        <v>0</v>
      </c>
      <c r="P334" s="48"/>
      <c r="Q334">
        <v>0</v>
      </c>
      <c r="R334">
        <v>10</v>
      </c>
      <c r="S334">
        <v>0</v>
      </c>
      <c r="T334" s="48">
        <v>0</v>
      </c>
      <c r="U334">
        <v>10</v>
      </c>
      <c r="V334">
        <v>0</v>
      </c>
      <c r="W334">
        <v>0</v>
      </c>
      <c r="X334" s="48"/>
      <c r="Y334">
        <v>0</v>
      </c>
      <c r="Z334">
        <v>10</v>
      </c>
      <c r="AA334">
        <v>0</v>
      </c>
      <c r="AB334" s="48">
        <v>0</v>
      </c>
      <c r="AC334">
        <v>10</v>
      </c>
      <c r="AD334">
        <v>20</v>
      </c>
      <c r="AE334">
        <v>5</v>
      </c>
      <c r="AF334" s="48">
        <v>0.2</v>
      </c>
      <c r="AG334">
        <v>25</v>
      </c>
      <c r="AH334">
        <v>20</v>
      </c>
      <c r="AI334">
        <v>5</v>
      </c>
      <c r="AJ334" s="48">
        <v>0.2</v>
      </c>
      <c r="AK334">
        <v>25</v>
      </c>
    </row>
    <row r="335" spans="1:37" hidden="1" x14ac:dyDescent="0.25">
      <c r="A335" t="s">
        <v>98</v>
      </c>
      <c r="B335">
        <v>15</v>
      </c>
      <c r="C335">
        <v>5</v>
      </c>
      <c r="D335" s="48">
        <v>0</v>
      </c>
      <c r="E335">
        <v>20</v>
      </c>
      <c r="F335">
        <v>20</v>
      </c>
      <c r="G335">
        <v>0</v>
      </c>
      <c r="H335" s="48">
        <v>0</v>
      </c>
      <c r="I335">
        <v>20</v>
      </c>
      <c r="J335">
        <v>0</v>
      </c>
      <c r="K335">
        <v>0</v>
      </c>
      <c r="L335" s="48"/>
      <c r="M335">
        <v>0</v>
      </c>
      <c r="N335">
        <v>0</v>
      </c>
      <c r="O335">
        <v>0</v>
      </c>
      <c r="P335" s="48"/>
      <c r="Q335">
        <v>0</v>
      </c>
      <c r="R335">
        <v>115</v>
      </c>
      <c r="S335">
        <v>10</v>
      </c>
      <c r="T335" s="48">
        <v>8.3333333333333329E-2</v>
      </c>
      <c r="U335">
        <v>120</v>
      </c>
      <c r="V335">
        <v>460</v>
      </c>
      <c r="W335">
        <v>55</v>
      </c>
      <c r="X335" s="48">
        <v>0.10576923076923077</v>
      </c>
      <c r="Y335">
        <v>520</v>
      </c>
      <c r="Z335">
        <v>690</v>
      </c>
      <c r="AA335">
        <v>95</v>
      </c>
      <c r="AB335" s="48">
        <v>0.12025316455696203</v>
      </c>
      <c r="AC335">
        <v>790</v>
      </c>
      <c r="AD335">
        <v>0</v>
      </c>
      <c r="AE335">
        <v>5</v>
      </c>
      <c r="AF335" s="48">
        <v>1</v>
      </c>
      <c r="AG335">
        <v>5</v>
      </c>
      <c r="AH335">
        <v>810</v>
      </c>
      <c r="AI335">
        <v>125</v>
      </c>
      <c r="AJ335" s="48">
        <v>0.13297872340425532</v>
      </c>
      <c r="AK335">
        <v>940</v>
      </c>
    </row>
    <row r="336" spans="1:37" hidden="1" x14ac:dyDescent="0.25">
      <c r="A336" t="s">
        <v>99</v>
      </c>
      <c r="B336">
        <v>10</v>
      </c>
      <c r="C336">
        <v>0</v>
      </c>
      <c r="D336" s="48">
        <v>0</v>
      </c>
      <c r="E336">
        <v>10</v>
      </c>
      <c r="F336">
        <v>20</v>
      </c>
      <c r="G336">
        <v>0</v>
      </c>
      <c r="H336" s="48">
        <v>0</v>
      </c>
      <c r="I336">
        <v>20</v>
      </c>
      <c r="J336">
        <v>0</v>
      </c>
      <c r="K336">
        <v>0</v>
      </c>
      <c r="L336" s="48"/>
      <c r="M336">
        <v>0</v>
      </c>
      <c r="N336">
        <v>70</v>
      </c>
      <c r="O336">
        <v>5</v>
      </c>
      <c r="P336" s="48">
        <v>6.25E-2</v>
      </c>
      <c r="Q336">
        <v>80</v>
      </c>
      <c r="R336">
        <v>0</v>
      </c>
      <c r="S336">
        <v>0</v>
      </c>
      <c r="T336" s="48"/>
      <c r="U336">
        <v>0</v>
      </c>
      <c r="V336">
        <v>145</v>
      </c>
      <c r="W336">
        <v>10</v>
      </c>
      <c r="X336" s="48">
        <v>6.4516129032258063E-2</v>
      </c>
      <c r="Y336">
        <v>155</v>
      </c>
      <c r="Z336">
        <v>200</v>
      </c>
      <c r="AA336">
        <v>25</v>
      </c>
      <c r="AB336" s="48">
        <v>0.1111111111111111</v>
      </c>
      <c r="AC336">
        <v>225</v>
      </c>
      <c r="AD336">
        <v>225</v>
      </c>
      <c r="AE336">
        <v>50</v>
      </c>
      <c r="AF336" s="48">
        <v>0.18518518518518517</v>
      </c>
      <c r="AG336">
        <v>270</v>
      </c>
      <c r="AH336">
        <v>655</v>
      </c>
      <c r="AI336">
        <v>70</v>
      </c>
      <c r="AJ336" s="48">
        <v>9.6551724137931033E-2</v>
      </c>
      <c r="AK336">
        <v>725</v>
      </c>
    </row>
    <row r="337" spans="1:37" hidden="1" x14ac:dyDescent="0.25">
      <c r="A337" t="s">
        <v>100</v>
      </c>
      <c r="B337">
        <v>25</v>
      </c>
      <c r="C337">
        <v>0</v>
      </c>
      <c r="D337" s="48">
        <v>0</v>
      </c>
      <c r="E337">
        <v>25</v>
      </c>
      <c r="F337">
        <v>35</v>
      </c>
      <c r="G337">
        <v>5</v>
      </c>
      <c r="H337" s="48">
        <v>0.125</v>
      </c>
      <c r="I337">
        <v>40</v>
      </c>
      <c r="J337">
        <v>0</v>
      </c>
      <c r="K337">
        <v>0</v>
      </c>
      <c r="L337" s="48"/>
      <c r="M337">
        <v>0</v>
      </c>
      <c r="N337">
        <v>0</v>
      </c>
      <c r="O337">
        <v>0</v>
      </c>
      <c r="P337" s="48"/>
      <c r="Q337">
        <v>0</v>
      </c>
      <c r="R337">
        <v>180</v>
      </c>
      <c r="S337">
        <v>5</v>
      </c>
      <c r="T337" s="48">
        <v>2.7027027027027029E-2</v>
      </c>
      <c r="U337">
        <v>185</v>
      </c>
      <c r="V337">
        <v>555</v>
      </c>
      <c r="W337">
        <v>35</v>
      </c>
      <c r="X337" s="48">
        <v>5.9322033898305086E-2</v>
      </c>
      <c r="Y337">
        <v>590</v>
      </c>
      <c r="Z337">
        <v>960</v>
      </c>
      <c r="AA337">
        <v>80</v>
      </c>
      <c r="AB337" s="48">
        <v>7.6923076923076927E-2</v>
      </c>
      <c r="AC337">
        <v>1040</v>
      </c>
      <c r="AD337">
        <v>330</v>
      </c>
      <c r="AE337">
        <v>20</v>
      </c>
      <c r="AF337" s="48">
        <v>5.7142857142857141E-2</v>
      </c>
      <c r="AG337">
        <v>350</v>
      </c>
      <c r="AH337">
        <v>645</v>
      </c>
      <c r="AI337">
        <v>55</v>
      </c>
      <c r="AJ337" s="48">
        <v>7.857142857142857E-2</v>
      </c>
      <c r="AK337">
        <v>700</v>
      </c>
    </row>
    <row r="338" spans="1:37" hidden="1" x14ac:dyDescent="0.25">
      <c r="A338" t="s">
        <v>101</v>
      </c>
      <c r="B338">
        <v>10</v>
      </c>
      <c r="C338">
        <v>0</v>
      </c>
      <c r="D338" s="48">
        <v>0</v>
      </c>
      <c r="E338">
        <v>10</v>
      </c>
      <c r="F338">
        <v>15</v>
      </c>
      <c r="G338">
        <v>0</v>
      </c>
      <c r="H338" s="48">
        <v>0</v>
      </c>
      <c r="I338">
        <v>15</v>
      </c>
      <c r="J338">
        <v>0</v>
      </c>
      <c r="K338">
        <v>0</v>
      </c>
      <c r="L338" s="48"/>
      <c r="M338">
        <v>0</v>
      </c>
      <c r="N338">
        <v>30</v>
      </c>
      <c r="O338">
        <v>5</v>
      </c>
      <c r="P338" s="48">
        <v>0.14285714285714285</v>
      </c>
      <c r="Q338">
        <v>35</v>
      </c>
      <c r="R338">
        <v>20</v>
      </c>
      <c r="S338">
        <v>5</v>
      </c>
      <c r="T338" s="48">
        <v>0.2</v>
      </c>
      <c r="U338">
        <v>25</v>
      </c>
      <c r="V338">
        <v>120</v>
      </c>
      <c r="W338">
        <v>10</v>
      </c>
      <c r="X338" s="48">
        <v>7.6923076923076927E-2</v>
      </c>
      <c r="Y338">
        <v>130</v>
      </c>
      <c r="Z338">
        <v>110</v>
      </c>
      <c r="AA338">
        <v>10</v>
      </c>
      <c r="AB338" s="48">
        <v>8.3333333333333329E-2</v>
      </c>
      <c r="AC338">
        <v>120</v>
      </c>
      <c r="AD338">
        <v>320</v>
      </c>
      <c r="AE338">
        <v>45</v>
      </c>
      <c r="AF338" s="48">
        <v>0.12328767123287671</v>
      </c>
      <c r="AG338">
        <v>365</v>
      </c>
      <c r="AH338">
        <v>205</v>
      </c>
      <c r="AI338">
        <v>20</v>
      </c>
      <c r="AJ338" s="48">
        <v>8.8888888888888892E-2</v>
      </c>
      <c r="AK338">
        <v>225</v>
      </c>
    </row>
    <row r="339" spans="1:37" hidden="1" x14ac:dyDescent="0.25">
      <c r="A339" t="s">
        <v>102</v>
      </c>
      <c r="B339">
        <v>10</v>
      </c>
      <c r="C339">
        <v>0</v>
      </c>
      <c r="D339" s="48">
        <v>0</v>
      </c>
      <c r="E339">
        <v>10</v>
      </c>
      <c r="F339">
        <v>45</v>
      </c>
      <c r="G339">
        <v>5</v>
      </c>
      <c r="H339" s="48">
        <v>0.1</v>
      </c>
      <c r="I339">
        <v>50</v>
      </c>
      <c r="J339">
        <v>0</v>
      </c>
      <c r="K339">
        <v>0</v>
      </c>
      <c r="L339" s="48"/>
      <c r="M339">
        <v>0</v>
      </c>
      <c r="N339">
        <v>45</v>
      </c>
      <c r="O339">
        <v>5</v>
      </c>
      <c r="P339" s="48">
        <v>0.1</v>
      </c>
      <c r="Q339">
        <v>50</v>
      </c>
      <c r="R339">
        <v>105</v>
      </c>
      <c r="S339">
        <v>10</v>
      </c>
      <c r="T339" s="48">
        <v>8.6956521739130432E-2</v>
      </c>
      <c r="U339">
        <v>115</v>
      </c>
      <c r="V339">
        <v>275</v>
      </c>
      <c r="W339">
        <v>45</v>
      </c>
      <c r="X339" s="48">
        <v>0.140625</v>
      </c>
      <c r="Y339">
        <v>320</v>
      </c>
      <c r="Z339">
        <v>635</v>
      </c>
      <c r="AA339">
        <v>220</v>
      </c>
      <c r="AB339" s="48">
        <v>0.25730994152046782</v>
      </c>
      <c r="AC339">
        <v>855</v>
      </c>
      <c r="AD339">
        <v>1220</v>
      </c>
      <c r="AE339">
        <v>800</v>
      </c>
      <c r="AF339" s="48">
        <v>0.3970223325062035</v>
      </c>
      <c r="AG339">
        <v>2015</v>
      </c>
      <c r="AH339">
        <v>785</v>
      </c>
      <c r="AI339">
        <v>395</v>
      </c>
      <c r="AJ339" s="48">
        <v>0.3347457627118644</v>
      </c>
      <c r="AK339">
        <v>1180</v>
      </c>
    </row>
    <row r="340" spans="1:37" hidden="1" x14ac:dyDescent="0.25">
      <c r="A340" t="s">
        <v>103</v>
      </c>
      <c r="B340">
        <v>5</v>
      </c>
      <c r="C340">
        <v>0</v>
      </c>
      <c r="D340" s="48">
        <v>0</v>
      </c>
      <c r="E340">
        <v>5</v>
      </c>
      <c r="F340">
        <v>0</v>
      </c>
      <c r="G340">
        <v>0</v>
      </c>
      <c r="H340" s="48"/>
      <c r="I340">
        <v>0</v>
      </c>
      <c r="J340">
        <v>0</v>
      </c>
      <c r="K340">
        <v>0</v>
      </c>
      <c r="L340" s="48"/>
      <c r="M340">
        <v>0</v>
      </c>
      <c r="N340">
        <v>5</v>
      </c>
      <c r="O340">
        <v>0</v>
      </c>
      <c r="P340" s="48">
        <v>0</v>
      </c>
      <c r="Q340">
        <v>5</v>
      </c>
      <c r="R340">
        <v>5</v>
      </c>
      <c r="S340">
        <v>0</v>
      </c>
      <c r="T340" s="48">
        <v>0</v>
      </c>
      <c r="U340">
        <v>5</v>
      </c>
      <c r="V340">
        <v>5</v>
      </c>
      <c r="W340">
        <v>0</v>
      </c>
      <c r="X340" s="48">
        <v>0</v>
      </c>
      <c r="Y340">
        <v>5</v>
      </c>
      <c r="Z340">
        <v>10</v>
      </c>
      <c r="AA340">
        <v>0</v>
      </c>
      <c r="AB340" s="48">
        <v>0</v>
      </c>
      <c r="AC340">
        <v>10</v>
      </c>
      <c r="AD340">
        <v>40</v>
      </c>
      <c r="AE340">
        <v>5</v>
      </c>
      <c r="AF340" s="48">
        <v>0.125</v>
      </c>
      <c r="AG340">
        <v>40</v>
      </c>
      <c r="AH340">
        <v>30</v>
      </c>
      <c r="AI340">
        <v>5</v>
      </c>
      <c r="AJ340" s="48">
        <v>0.14285714285714285</v>
      </c>
      <c r="AK340">
        <v>35</v>
      </c>
    </row>
    <row r="341" spans="1:37" hidden="1" x14ac:dyDescent="0.25">
      <c r="A341" t="s">
        <v>104</v>
      </c>
      <c r="B341">
        <v>15</v>
      </c>
      <c r="C341">
        <v>0</v>
      </c>
      <c r="D341" s="48">
        <v>0</v>
      </c>
      <c r="E341">
        <v>15</v>
      </c>
      <c r="F341">
        <v>25</v>
      </c>
      <c r="G341">
        <v>0</v>
      </c>
      <c r="H341" s="48">
        <v>0</v>
      </c>
      <c r="I341">
        <v>25</v>
      </c>
      <c r="J341">
        <v>0</v>
      </c>
      <c r="K341">
        <v>0</v>
      </c>
      <c r="L341" s="48"/>
      <c r="M341">
        <v>0</v>
      </c>
      <c r="N341">
        <v>5</v>
      </c>
      <c r="O341">
        <v>0</v>
      </c>
      <c r="P341" s="48">
        <v>0</v>
      </c>
      <c r="Q341">
        <v>10</v>
      </c>
      <c r="R341">
        <v>90</v>
      </c>
      <c r="S341">
        <v>15</v>
      </c>
      <c r="T341" s="48">
        <v>0.13636363636363635</v>
      </c>
      <c r="U341">
        <v>110</v>
      </c>
      <c r="V341">
        <v>125</v>
      </c>
      <c r="W341">
        <v>25</v>
      </c>
      <c r="X341" s="48">
        <v>0.16666666666666666</v>
      </c>
      <c r="Y341">
        <v>150</v>
      </c>
      <c r="Z341">
        <v>390</v>
      </c>
      <c r="AA341">
        <v>80</v>
      </c>
      <c r="AB341" s="48">
        <v>0.17204301075268819</v>
      </c>
      <c r="AC341">
        <v>465</v>
      </c>
      <c r="AD341">
        <v>240</v>
      </c>
      <c r="AE341">
        <v>55</v>
      </c>
      <c r="AF341" s="48">
        <v>0.1864406779661017</v>
      </c>
      <c r="AG341">
        <v>295</v>
      </c>
      <c r="AH341">
        <v>220</v>
      </c>
      <c r="AI341">
        <v>45</v>
      </c>
      <c r="AJ341" s="48">
        <v>0.16981132075471697</v>
      </c>
      <c r="AK341">
        <v>265</v>
      </c>
    </row>
    <row r="342" spans="1:37" hidden="1" x14ac:dyDescent="0.25">
      <c r="A342" t="s">
        <v>105</v>
      </c>
      <c r="B342">
        <v>10</v>
      </c>
      <c r="C342">
        <v>0</v>
      </c>
      <c r="D342" s="48">
        <v>0</v>
      </c>
      <c r="E342">
        <v>10</v>
      </c>
      <c r="F342">
        <v>15</v>
      </c>
      <c r="G342">
        <v>0</v>
      </c>
      <c r="H342" s="48">
        <v>0</v>
      </c>
      <c r="I342">
        <v>15</v>
      </c>
      <c r="J342">
        <v>0</v>
      </c>
      <c r="K342">
        <v>0</v>
      </c>
      <c r="L342" s="48"/>
      <c r="M342">
        <v>0</v>
      </c>
      <c r="N342">
        <v>5</v>
      </c>
      <c r="O342">
        <v>0</v>
      </c>
      <c r="P342" s="48">
        <v>0</v>
      </c>
      <c r="Q342">
        <v>10</v>
      </c>
      <c r="R342">
        <v>50</v>
      </c>
      <c r="S342">
        <v>0</v>
      </c>
      <c r="T342" s="48">
        <v>0</v>
      </c>
      <c r="U342">
        <v>50</v>
      </c>
      <c r="V342">
        <v>75</v>
      </c>
      <c r="W342">
        <v>5</v>
      </c>
      <c r="X342" s="48">
        <v>6.25E-2</v>
      </c>
      <c r="Y342">
        <v>80</v>
      </c>
      <c r="Z342">
        <v>165</v>
      </c>
      <c r="AA342">
        <v>15</v>
      </c>
      <c r="AB342" s="48">
        <v>8.3333333333333329E-2</v>
      </c>
      <c r="AC342">
        <v>180</v>
      </c>
      <c r="AD342">
        <v>145</v>
      </c>
      <c r="AE342">
        <v>15</v>
      </c>
      <c r="AF342" s="48">
        <v>9.375E-2</v>
      </c>
      <c r="AG342">
        <v>160</v>
      </c>
      <c r="AH342">
        <v>465</v>
      </c>
      <c r="AI342">
        <v>155</v>
      </c>
      <c r="AJ342" s="48">
        <v>0.25203252032520324</v>
      </c>
      <c r="AK342">
        <v>615</v>
      </c>
    </row>
    <row r="343" spans="1:37" hidden="1" x14ac:dyDescent="0.25">
      <c r="A343" t="s">
        <v>106</v>
      </c>
      <c r="B343">
        <v>5</v>
      </c>
      <c r="C343">
        <v>0</v>
      </c>
      <c r="D343" s="48">
        <v>0</v>
      </c>
      <c r="E343">
        <v>5</v>
      </c>
      <c r="F343">
        <v>5</v>
      </c>
      <c r="G343">
        <v>0</v>
      </c>
      <c r="H343" s="48">
        <v>0</v>
      </c>
      <c r="I343">
        <v>5</v>
      </c>
      <c r="J343">
        <v>0</v>
      </c>
      <c r="K343">
        <v>0</v>
      </c>
      <c r="L343" s="48"/>
      <c r="M343">
        <v>0</v>
      </c>
      <c r="N343">
        <v>0</v>
      </c>
      <c r="O343">
        <v>0</v>
      </c>
      <c r="P343" s="48"/>
      <c r="Q343">
        <v>0</v>
      </c>
      <c r="R343">
        <v>10</v>
      </c>
      <c r="S343">
        <v>0</v>
      </c>
      <c r="T343" s="48">
        <v>0</v>
      </c>
      <c r="U343">
        <v>10</v>
      </c>
      <c r="V343">
        <v>15</v>
      </c>
      <c r="W343">
        <v>0</v>
      </c>
      <c r="X343" s="48">
        <v>0</v>
      </c>
      <c r="Y343">
        <v>15</v>
      </c>
      <c r="Z343">
        <v>25</v>
      </c>
      <c r="AA343">
        <v>0</v>
      </c>
      <c r="AB343" s="48">
        <v>0</v>
      </c>
      <c r="AC343">
        <v>30</v>
      </c>
      <c r="AD343">
        <v>55</v>
      </c>
      <c r="AE343">
        <v>5</v>
      </c>
      <c r="AF343" s="48">
        <v>8.3333333333333329E-2</v>
      </c>
      <c r="AG343">
        <v>60</v>
      </c>
      <c r="AH343">
        <v>35</v>
      </c>
      <c r="AI343">
        <v>15</v>
      </c>
      <c r="AJ343" s="48">
        <v>0.33333333333333331</v>
      </c>
      <c r="AK343">
        <v>45</v>
      </c>
    </row>
    <row r="344" spans="1:37" hidden="1" x14ac:dyDescent="0.25">
      <c r="A344" t="s">
        <v>107</v>
      </c>
      <c r="B344">
        <v>5</v>
      </c>
      <c r="C344">
        <v>0</v>
      </c>
      <c r="D344" s="48">
        <v>0</v>
      </c>
      <c r="E344">
        <v>5</v>
      </c>
      <c r="F344">
        <v>10</v>
      </c>
      <c r="G344">
        <v>0</v>
      </c>
      <c r="H344" s="48">
        <v>0</v>
      </c>
      <c r="I344">
        <v>10</v>
      </c>
      <c r="J344">
        <v>0</v>
      </c>
      <c r="K344">
        <v>0</v>
      </c>
      <c r="L344" s="48"/>
      <c r="M344">
        <v>0</v>
      </c>
      <c r="N344">
        <v>20</v>
      </c>
      <c r="O344">
        <v>0</v>
      </c>
      <c r="P344" s="48">
        <v>0</v>
      </c>
      <c r="Q344">
        <v>25</v>
      </c>
      <c r="R344">
        <v>30</v>
      </c>
      <c r="S344">
        <v>15</v>
      </c>
      <c r="T344" s="48">
        <v>0.33333333333333331</v>
      </c>
      <c r="U344">
        <v>45</v>
      </c>
      <c r="V344">
        <v>190</v>
      </c>
      <c r="W344">
        <v>15</v>
      </c>
      <c r="X344" s="48">
        <v>7.4999999999999997E-2</v>
      </c>
      <c r="Y344">
        <v>200</v>
      </c>
      <c r="Z344">
        <v>175</v>
      </c>
      <c r="AA344">
        <v>25</v>
      </c>
      <c r="AB344" s="48">
        <v>0.125</v>
      </c>
      <c r="AC344">
        <v>200</v>
      </c>
      <c r="AD344">
        <v>325</v>
      </c>
      <c r="AE344">
        <v>160</v>
      </c>
      <c r="AF344" s="48">
        <v>0.33333333333333331</v>
      </c>
      <c r="AG344">
        <v>480</v>
      </c>
      <c r="AH344">
        <v>255</v>
      </c>
      <c r="AI344">
        <v>185</v>
      </c>
      <c r="AJ344" s="48">
        <v>0.4157303370786517</v>
      </c>
      <c r="AK344">
        <v>445</v>
      </c>
    </row>
    <row r="345" spans="1:37" hidden="1" x14ac:dyDescent="0.25">
      <c r="A345" t="s">
        <v>108</v>
      </c>
      <c r="B345">
        <v>5</v>
      </c>
      <c r="C345">
        <v>0</v>
      </c>
      <c r="D345" s="48">
        <v>0</v>
      </c>
      <c r="E345">
        <v>5</v>
      </c>
      <c r="F345">
        <v>0</v>
      </c>
      <c r="G345">
        <v>0</v>
      </c>
      <c r="H345" s="48"/>
      <c r="I345">
        <v>0</v>
      </c>
      <c r="J345">
        <v>0</v>
      </c>
      <c r="K345">
        <v>0</v>
      </c>
      <c r="L345" s="48"/>
      <c r="M345">
        <v>0</v>
      </c>
      <c r="N345">
        <v>0</v>
      </c>
      <c r="O345">
        <v>0</v>
      </c>
      <c r="P345" s="48"/>
      <c r="Q345">
        <v>0</v>
      </c>
      <c r="R345">
        <v>10</v>
      </c>
      <c r="S345">
        <v>0</v>
      </c>
      <c r="T345" s="48">
        <v>0</v>
      </c>
      <c r="U345">
        <v>10</v>
      </c>
      <c r="V345">
        <v>15</v>
      </c>
      <c r="W345">
        <v>0</v>
      </c>
      <c r="X345" s="48">
        <v>0</v>
      </c>
      <c r="Y345">
        <v>15</v>
      </c>
      <c r="Z345">
        <v>15</v>
      </c>
      <c r="AA345">
        <v>0</v>
      </c>
      <c r="AB345" s="48">
        <v>0</v>
      </c>
      <c r="AC345">
        <v>15</v>
      </c>
      <c r="AD345">
        <v>50</v>
      </c>
      <c r="AE345">
        <v>15</v>
      </c>
      <c r="AF345" s="48">
        <v>0.23076923076923078</v>
      </c>
      <c r="AG345">
        <v>65</v>
      </c>
      <c r="AH345">
        <v>10</v>
      </c>
      <c r="AI345">
        <v>0</v>
      </c>
      <c r="AJ345" s="48">
        <v>0</v>
      </c>
      <c r="AK345">
        <v>10</v>
      </c>
    </row>
    <row r="346" spans="1:37" hidden="1" x14ac:dyDescent="0.25">
      <c r="A346" t="s">
        <v>109</v>
      </c>
      <c r="B346">
        <v>20</v>
      </c>
      <c r="C346">
        <v>0</v>
      </c>
      <c r="D346" s="48">
        <v>0</v>
      </c>
      <c r="E346">
        <v>25</v>
      </c>
      <c r="F346">
        <v>15</v>
      </c>
      <c r="G346">
        <v>0</v>
      </c>
      <c r="H346" s="48">
        <v>0</v>
      </c>
      <c r="I346">
        <v>20</v>
      </c>
      <c r="J346">
        <v>0</v>
      </c>
      <c r="K346">
        <v>0</v>
      </c>
      <c r="L346" s="48"/>
      <c r="M346">
        <v>0</v>
      </c>
      <c r="N346">
        <v>25</v>
      </c>
      <c r="O346">
        <v>0</v>
      </c>
      <c r="P346" s="48">
        <v>0</v>
      </c>
      <c r="Q346">
        <v>25</v>
      </c>
      <c r="R346">
        <v>40</v>
      </c>
      <c r="S346">
        <v>5</v>
      </c>
      <c r="T346" s="48">
        <v>0.1111111111111111</v>
      </c>
      <c r="U346">
        <v>45</v>
      </c>
      <c r="V346">
        <v>150</v>
      </c>
      <c r="W346">
        <v>15</v>
      </c>
      <c r="X346" s="48">
        <v>9.0909090909090912E-2</v>
      </c>
      <c r="Y346">
        <v>165</v>
      </c>
      <c r="Z346">
        <v>150</v>
      </c>
      <c r="AA346">
        <v>25</v>
      </c>
      <c r="AB346" s="48">
        <v>0.14285714285714285</v>
      </c>
      <c r="AC346">
        <v>175</v>
      </c>
      <c r="AD346">
        <v>385</v>
      </c>
      <c r="AE346">
        <v>65</v>
      </c>
      <c r="AF346" s="48">
        <v>0.14606741573033707</v>
      </c>
      <c r="AG346">
        <v>445</v>
      </c>
      <c r="AH346">
        <v>555</v>
      </c>
      <c r="AI346">
        <v>140</v>
      </c>
      <c r="AJ346" s="48">
        <v>0.20143884892086331</v>
      </c>
      <c r="AK346">
        <v>695</v>
      </c>
    </row>
    <row r="347" spans="1:37" hidden="1" x14ac:dyDescent="0.25">
      <c r="A347" t="s">
        <v>110</v>
      </c>
      <c r="B347">
        <v>15</v>
      </c>
      <c r="C347">
        <v>0</v>
      </c>
      <c r="D347" s="48">
        <v>0</v>
      </c>
      <c r="E347">
        <v>15</v>
      </c>
      <c r="F347">
        <v>0</v>
      </c>
      <c r="G347">
        <v>0</v>
      </c>
      <c r="H347" s="48"/>
      <c r="I347">
        <v>0</v>
      </c>
      <c r="J347">
        <v>0</v>
      </c>
      <c r="K347">
        <v>0</v>
      </c>
      <c r="L347" s="48"/>
      <c r="M347">
        <v>0</v>
      </c>
      <c r="N347">
        <v>0</v>
      </c>
      <c r="O347">
        <v>0</v>
      </c>
      <c r="P347" s="48"/>
      <c r="Q347">
        <v>0</v>
      </c>
      <c r="R347">
        <v>20</v>
      </c>
      <c r="S347">
        <v>0</v>
      </c>
      <c r="T347" s="48">
        <v>0</v>
      </c>
      <c r="U347">
        <v>20</v>
      </c>
      <c r="V347">
        <v>15</v>
      </c>
      <c r="W347">
        <v>5</v>
      </c>
      <c r="X347" s="48">
        <v>0.25</v>
      </c>
      <c r="Y347">
        <v>20</v>
      </c>
      <c r="Z347">
        <v>80</v>
      </c>
      <c r="AA347">
        <v>5</v>
      </c>
      <c r="AB347" s="48">
        <v>5.8823529411764705E-2</v>
      </c>
      <c r="AC347">
        <v>85</v>
      </c>
      <c r="AD347">
        <v>180</v>
      </c>
      <c r="AE347">
        <v>20</v>
      </c>
      <c r="AF347" s="48">
        <v>0.1</v>
      </c>
      <c r="AG347">
        <v>200</v>
      </c>
      <c r="AH347">
        <v>170</v>
      </c>
      <c r="AI347">
        <v>15</v>
      </c>
      <c r="AJ347" s="48">
        <v>7.8947368421052627E-2</v>
      </c>
      <c r="AK347">
        <v>190</v>
      </c>
    </row>
    <row r="348" spans="1:37" hidden="1" x14ac:dyDescent="0.25">
      <c r="A348" t="s">
        <v>111</v>
      </c>
      <c r="B348">
        <v>10</v>
      </c>
      <c r="C348">
        <v>0</v>
      </c>
      <c r="D348" s="48">
        <v>0</v>
      </c>
      <c r="E348">
        <v>10</v>
      </c>
      <c r="F348">
        <v>5</v>
      </c>
      <c r="G348">
        <v>0</v>
      </c>
      <c r="H348" s="48">
        <v>0</v>
      </c>
      <c r="I348">
        <v>5</v>
      </c>
      <c r="J348">
        <v>0</v>
      </c>
      <c r="K348">
        <v>0</v>
      </c>
      <c r="L348" s="48"/>
      <c r="M348">
        <v>0</v>
      </c>
      <c r="N348">
        <v>5</v>
      </c>
      <c r="O348">
        <v>0</v>
      </c>
      <c r="P348" s="48">
        <v>0</v>
      </c>
      <c r="Q348">
        <v>5</v>
      </c>
      <c r="R348">
        <v>25</v>
      </c>
      <c r="S348">
        <v>0</v>
      </c>
      <c r="T348" s="48">
        <v>0</v>
      </c>
      <c r="U348">
        <v>25</v>
      </c>
      <c r="V348">
        <v>20</v>
      </c>
      <c r="W348">
        <v>0</v>
      </c>
      <c r="X348" s="48">
        <v>0</v>
      </c>
      <c r="Y348">
        <v>20</v>
      </c>
      <c r="Z348">
        <v>30</v>
      </c>
      <c r="AA348">
        <v>0</v>
      </c>
      <c r="AB348" s="48">
        <v>0</v>
      </c>
      <c r="AC348">
        <v>35</v>
      </c>
      <c r="AD348">
        <v>185</v>
      </c>
      <c r="AE348">
        <v>10</v>
      </c>
      <c r="AF348" s="48">
        <v>5.128205128205128E-2</v>
      </c>
      <c r="AG348">
        <v>195</v>
      </c>
      <c r="AH348">
        <v>50</v>
      </c>
      <c r="AI348">
        <v>0</v>
      </c>
      <c r="AJ348" s="48">
        <v>0</v>
      </c>
      <c r="AK348">
        <v>50</v>
      </c>
    </row>
    <row r="349" spans="1:37" hidden="1" x14ac:dyDescent="0.25">
      <c r="A349" t="s">
        <v>180</v>
      </c>
      <c r="B349">
        <v>5</v>
      </c>
      <c r="C349">
        <v>0</v>
      </c>
      <c r="D349" s="48">
        <v>0</v>
      </c>
      <c r="E349">
        <v>5</v>
      </c>
      <c r="F349">
        <v>0</v>
      </c>
      <c r="G349">
        <v>0</v>
      </c>
      <c r="H349" s="48"/>
      <c r="I349">
        <v>0</v>
      </c>
      <c r="J349">
        <v>0</v>
      </c>
      <c r="K349">
        <v>0</v>
      </c>
      <c r="L349" s="48"/>
      <c r="M349">
        <v>0</v>
      </c>
      <c r="N349">
        <v>0</v>
      </c>
      <c r="O349">
        <v>0</v>
      </c>
      <c r="P349" s="48"/>
      <c r="Q349">
        <v>0</v>
      </c>
      <c r="R349">
        <v>10</v>
      </c>
      <c r="S349">
        <v>0</v>
      </c>
      <c r="T349" s="48">
        <v>0</v>
      </c>
      <c r="U349">
        <v>10</v>
      </c>
      <c r="V349">
        <v>0</v>
      </c>
      <c r="W349">
        <v>0</v>
      </c>
      <c r="X349" s="48"/>
      <c r="Y349">
        <v>0</v>
      </c>
      <c r="Z349">
        <v>0</v>
      </c>
      <c r="AA349">
        <v>0</v>
      </c>
      <c r="AB349" s="48"/>
      <c r="AC349">
        <v>0</v>
      </c>
      <c r="AD349">
        <v>5</v>
      </c>
      <c r="AE349">
        <v>0</v>
      </c>
      <c r="AF349" s="48">
        <v>0</v>
      </c>
      <c r="AG349">
        <v>5</v>
      </c>
      <c r="AH349">
        <v>20</v>
      </c>
      <c r="AI349">
        <v>0</v>
      </c>
      <c r="AJ349" s="48">
        <v>0</v>
      </c>
      <c r="AK349">
        <v>25</v>
      </c>
    </row>
    <row r="350" spans="1:37" hidden="1" x14ac:dyDescent="0.25">
      <c r="A350" t="s">
        <v>112</v>
      </c>
      <c r="B350">
        <v>5</v>
      </c>
      <c r="C350">
        <v>0</v>
      </c>
      <c r="D350" s="48">
        <v>0</v>
      </c>
      <c r="E350">
        <v>5</v>
      </c>
      <c r="F350">
        <v>5</v>
      </c>
      <c r="G350">
        <v>0</v>
      </c>
      <c r="H350" s="48">
        <v>0</v>
      </c>
      <c r="I350">
        <v>5</v>
      </c>
      <c r="J350">
        <v>0</v>
      </c>
      <c r="K350">
        <v>0</v>
      </c>
      <c r="L350" s="48"/>
      <c r="M350">
        <v>0</v>
      </c>
      <c r="N350">
        <v>0</v>
      </c>
      <c r="O350">
        <v>0</v>
      </c>
      <c r="P350" s="48"/>
      <c r="Q350">
        <v>0</v>
      </c>
      <c r="R350">
        <v>5</v>
      </c>
      <c r="S350">
        <v>0</v>
      </c>
      <c r="T350" s="48">
        <v>0</v>
      </c>
      <c r="U350">
        <v>5</v>
      </c>
      <c r="V350">
        <v>5</v>
      </c>
      <c r="W350">
        <v>0</v>
      </c>
      <c r="X350" s="48">
        <v>0</v>
      </c>
      <c r="Y350">
        <v>5</v>
      </c>
      <c r="Z350">
        <v>20</v>
      </c>
      <c r="AA350">
        <v>0</v>
      </c>
      <c r="AB350" s="48">
        <v>0</v>
      </c>
      <c r="AC350">
        <v>25</v>
      </c>
      <c r="AD350">
        <v>30</v>
      </c>
      <c r="AE350">
        <v>5</v>
      </c>
      <c r="AF350" s="48">
        <v>0.14285714285714285</v>
      </c>
      <c r="AG350">
        <v>35</v>
      </c>
      <c r="AH350">
        <v>20</v>
      </c>
      <c r="AI350">
        <v>0</v>
      </c>
      <c r="AJ350" s="48">
        <v>0</v>
      </c>
      <c r="AK350">
        <v>20</v>
      </c>
    </row>
    <row r="351" spans="1:37" hidden="1" x14ac:dyDescent="0.25">
      <c r="A351" t="s">
        <v>113</v>
      </c>
      <c r="B351">
        <v>5</v>
      </c>
      <c r="C351">
        <v>0</v>
      </c>
      <c r="D351" s="48">
        <v>0</v>
      </c>
      <c r="E351">
        <v>5</v>
      </c>
      <c r="F351">
        <v>0</v>
      </c>
      <c r="G351">
        <v>0</v>
      </c>
      <c r="H351" s="48"/>
      <c r="I351">
        <v>0</v>
      </c>
      <c r="J351">
        <v>0</v>
      </c>
      <c r="K351">
        <v>0</v>
      </c>
      <c r="L351" s="48"/>
      <c r="M351">
        <v>0</v>
      </c>
      <c r="N351">
        <v>0</v>
      </c>
      <c r="O351">
        <v>0</v>
      </c>
      <c r="P351" s="48"/>
      <c r="Q351">
        <v>0</v>
      </c>
      <c r="R351">
        <v>0</v>
      </c>
      <c r="S351">
        <v>0</v>
      </c>
      <c r="T351" s="48"/>
      <c r="U351">
        <v>0</v>
      </c>
      <c r="V351">
        <v>5</v>
      </c>
      <c r="W351">
        <v>0</v>
      </c>
      <c r="X351" s="48">
        <v>0</v>
      </c>
      <c r="Y351">
        <v>5</v>
      </c>
      <c r="Z351">
        <v>10</v>
      </c>
      <c r="AA351">
        <v>0</v>
      </c>
      <c r="AB351" s="48">
        <v>0</v>
      </c>
      <c r="AC351">
        <v>10</v>
      </c>
      <c r="AD351">
        <v>25</v>
      </c>
      <c r="AE351">
        <v>0</v>
      </c>
      <c r="AF351" s="48">
        <v>0</v>
      </c>
      <c r="AG351">
        <v>30</v>
      </c>
      <c r="AH351">
        <v>40</v>
      </c>
      <c r="AI351">
        <v>5</v>
      </c>
      <c r="AJ351" s="48">
        <v>0.1111111111111111</v>
      </c>
      <c r="AK351">
        <v>45</v>
      </c>
    </row>
    <row r="352" spans="1:37" hidden="1" x14ac:dyDescent="0.25">
      <c r="A352" t="s">
        <v>114</v>
      </c>
      <c r="B352">
        <v>10</v>
      </c>
      <c r="C352">
        <v>0</v>
      </c>
      <c r="D352" s="48">
        <v>0</v>
      </c>
      <c r="E352">
        <v>10</v>
      </c>
      <c r="F352">
        <v>5</v>
      </c>
      <c r="G352">
        <v>0</v>
      </c>
      <c r="H352" s="48">
        <v>0</v>
      </c>
      <c r="I352">
        <v>5</v>
      </c>
      <c r="J352">
        <v>0</v>
      </c>
      <c r="K352">
        <v>0</v>
      </c>
      <c r="L352" s="48"/>
      <c r="M352">
        <v>0</v>
      </c>
      <c r="N352">
        <v>5</v>
      </c>
      <c r="O352">
        <v>0</v>
      </c>
      <c r="P352" s="48">
        <v>0</v>
      </c>
      <c r="Q352">
        <v>5</v>
      </c>
      <c r="R352">
        <v>10</v>
      </c>
      <c r="S352">
        <v>0</v>
      </c>
      <c r="T352" s="48">
        <v>0</v>
      </c>
      <c r="U352">
        <v>10</v>
      </c>
      <c r="V352">
        <v>25</v>
      </c>
      <c r="W352">
        <v>0</v>
      </c>
      <c r="X352" s="48">
        <v>0</v>
      </c>
      <c r="Y352">
        <v>25</v>
      </c>
      <c r="Z352">
        <v>40</v>
      </c>
      <c r="AA352">
        <v>0</v>
      </c>
      <c r="AB352" s="48">
        <v>0</v>
      </c>
      <c r="AC352">
        <v>40</v>
      </c>
      <c r="AD352">
        <v>90</v>
      </c>
      <c r="AE352">
        <v>5</v>
      </c>
      <c r="AF352" s="48">
        <v>0.05</v>
      </c>
      <c r="AG352">
        <v>100</v>
      </c>
      <c r="AH352">
        <v>15</v>
      </c>
      <c r="AI352">
        <v>0</v>
      </c>
      <c r="AJ352" s="48">
        <v>0</v>
      </c>
      <c r="AK352">
        <v>15</v>
      </c>
    </row>
    <row r="353" spans="1:37" hidden="1" x14ac:dyDescent="0.25">
      <c r="A353" t="s">
        <v>115</v>
      </c>
      <c r="B353">
        <v>5</v>
      </c>
      <c r="C353">
        <v>0</v>
      </c>
      <c r="D353" s="48">
        <v>0</v>
      </c>
      <c r="E353">
        <v>5</v>
      </c>
      <c r="F353">
        <v>10</v>
      </c>
      <c r="G353">
        <v>0</v>
      </c>
      <c r="H353" s="48">
        <v>0</v>
      </c>
      <c r="I353">
        <v>10</v>
      </c>
      <c r="J353">
        <v>0</v>
      </c>
      <c r="K353">
        <v>0</v>
      </c>
      <c r="L353" s="48"/>
      <c r="M353">
        <v>0</v>
      </c>
      <c r="N353">
        <v>0</v>
      </c>
      <c r="O353">
        <v>0</v>
      </c>
      <c r="P353" s="48"/>
      <c r="Q353">
        <v>0</v>
      </c>
      <c r="R353">
        <v>5</v>
      </c>
      <c r="S353">
        <v>0</v>
      </c>
      <c r="T353" s="48">
        <v>0</v>
      </c>
      <c r="U353">
        <v>5</v>
      </c>
      <c r="V353">
        <v>20</v>
      </c>
      <c r="W353">
        <v>0</v>
      </c>
      <c r="X353" s="48">
        <v>0</v>
      </c>
      <c r="Y353">
        <v>20</v>
      </c>
      <c r="Z353">
        <v>20</v>
      </c>
      <c r="AA353">
        <v>5</v>
      </c>
      <c r="AB353" s="48">
        <v>0.2</v>
      </c>
      <c r="AC353">
        <v>25</v>
      </c>
      <c r="AD353">
        <v>20</v>
      </c>
      <c r="AE353">
        <v>5</v>
      </c>
      <c r="AF353" s="48">
        <v>0.2</v>
      </c>
      <c r="AG353">
        <v>25</v>
      </c>
      <c r="AH353">
        <v>25</v>
      </c>
      <c r="AI353">
        <v>0</v>
      </c>
      <c r="AJ353" s="48">
        <v>0</v>
      </c>
      <c r="AK353">
        <v>25</v>
      </c>
    </row>
    <row r="354" spans="1:37" hidden="1" x14ac:dyDescent="0.25">
      <c r="A354" t="s">
        <v>116</v>
      </c>
      <c r="B354">
        <v>5</v>
      </c>
      <c r="C354">
        <v>0</v>
      </c>
      <c r="D354" s="48">
        <v>0</v>
      </c>
      <c r="E354">
        <v>5</v>
      </c>
      <c r="F354">
        <v>5</v>
      </c>
      <c r="G354">
        <v>0</v>
      </c>
      <c r="H354" s="48">
        <v>0</v>
      </c>
      <c r="I354">
        <v>5</v>
      </c>
      <c r="J354">
        <v>0</v>
      </c>
      <c r="K354">
        <v>0</v>
      </c>
      <c r="L354" s="48"/>
      <c r="M354">
        <v>0</v>
      </c>
      <c r="N354">
        <v>0</v>
      </c>
      <c r="O354">
        <v>0</v>
      </c>
      <c r="P354" s="48"/>
      <c r="Q354">
        <v>0</v>
      </c>
      <c r="R354">
        <v>5</v>
      </c>
      <c r="S354">
        <v>0</v>
      </c>
      <c r="T354" s="48">
        <v>0</v>
      </c>
      <c r="U354">
        <v>5</v>
      </c>
      <c r="V354">
        <v>5</v>
      </c>
      <c r="W354">
        <v>0</v>
      </c>
      <c r="X354" s="48">
        <v>0</v>
      </c>
      <c r="Y354">
        <v>5</v>
      </c>
      <c r="Z354">
        <v>5</v>
      </c>
      <c r="AA354">
        <v>0</v>
      </c>
      <c r="AB354" s="48">
        <v>0</v>
      </c>
      <c r="AC354">
        <v>5</v>
      </c>
      <c r="AD354">
        <v>40</v>
      </c>
      <c r="AE354">
        <v>0</v>
      </c>
      <c r="AF354" s="48">
        <v>0</v>
      </c>
      <c r="AG354">
        <v>45</v>
      </c>
      <c r="AH354">
        <v>50</v>
      </c>
      <c r="AI354">
        <v>5</v>
      </c>
      <c r="AJ354" s="48">
        <v>9.0909090909090912E-2</v>
      </c>
      <c r="AK354">
        <v>55</v>
      </c>
    </row>
    <row r="355" spans="1:37" hidden="1" x14ac:dyDescent="0.25">
      <c r="A355" t="s">
        <v>117</v>
      </c>
      <c r="B355">
        <v>5</v>
      </c>
      <c r="C355">
        <v>0</v>
      </c>
      <c r="D355" s="48">
        <v>0</v>
      </c>
      <c r="E355">
        <v>5</v>
      </c>
      <c r="F355">
        <v>0</v>
      </c>
      <c r="G355">
        <v>0</v>
      </c>
      <c r="H355" s="48">
        <v>0</v>
      </c>
      <c r="I355">
        <v>5</v>
      </c>
      <c r="J355">
        <v>0</v>
      </c>
      <c r="K355">
        <v>0</v>
      </c>
      <c r="L355" s="48"/>
      <c r="M355">
        <v>0</v>
      </c>
      <c r="N355">
        <v>0</v>
      </c>
      <c r="O355">
        <v>0</v>
      </c>
      <c r="P355" s="48"/>
      <c r="Q355">
        <v>0</v>
      </c>
      <c r="R355">
        <v>0</v>
      </c>
      <c r="S355">
        <v>0</v>
      </c>
      <c r="T355" s="48"/>
      <c r="U355">
        <v>0</v>
      </c>
      <c r="V355">
        <v>15</v>
      </c>
      <c r="W355">
        <v>0</v>
      </c>
      <c r="X355" s="48">
        <v>0</v>
      </c>
      <c r="Y355">
        <v>15</v>
      </c>
      <c r="Z355">
        <v>20</v>
      </c>
      <c r="AA355">
        <v>0</v>
      </c>
      <c r="AB355" s="48">
        <v>0</v>
      </c>
      <c r="AC355">
        <v>20</v>
      </c>
      <c r="AD355">
        <v>20</v>
      </c>
      <c r="AE355">
        <v>5</v>
      </c>
      <c r="AF355" s="48">
        <v>0.2</v>
      </c>
      <c r="AG355">
        <v>25</v>
      </c>
      <c r="AH355">
        <v>10</v>
      </c>
      <c r="AI355">
        <v>5</v>
      </c>
      <c r="AJ355" s="48">
        <v>0.33333333333333331</v>
      </c>
      <c r="AK355">
        <v>15</v>
      </c>
    </row>
    <row r="356" spans="1:37" hidden="1" x14ac:dyDescent="0.25">
      <c r="A356" t="s">
        <v>118</v>
      </c>
      <c r="B356">
        <v>15</v>
      </c>
      <c r="C356">
        <v>0</v>
      </c>
      <c r="D356" s="48">
        <v>0</v>
      </c>
      <c r="E356">
        <v>15</v>
      </c>
      <c r="F356">
        <v>15</v>
      </c>
      <c r="G356">
        <v>0</v>
      </c>
      <c r="H356" s="48">
        <v>0</v>
      </c>
      <c r="I356">
        <v>15</v>
      </c>
      <c r="J356">
        <v>0</v>
      </c>
      <c r="K356">
        <v>0</v>
      </c>
      <c r="L356" s="48"/>
      <c r="M356">
        <v>0</v>
      </c>
      <c r="N356">
        <v>70</v>
      </c>
      <c r="O356">
        <v>0</v>
      </c>
      <c r="P356" s="48">
        <v>0</v>
      </c>
      <c r="Q356">
        <v>70</v>
      </c>
      <c r="R356">
        <v>5</v>
      </c>
      <c r="S356">
        <v>0</v>
      </c>
      <c r="T356" s="48">
        <v>0</v>
      </c>
      <c r="U356">
        <v>5</v>
      </c>
      <c r="V356">
        <v>60</v>
      </c>
      <c r="W356">
        <v>0</v>
      </c>
      <c r="X356" s="48">
        <v>0</v>
      </c>
      <c r="Y356">
        <v>60</v>
      </c>
      <c r="Z356">
        <v>140</v>
      </c>
      <c r="AA356">
        <v>15</v>
      </c>
      <c r="AB356" s="48">
        <v>9.6774193548387094E-2</v>
      </c>
      <c r="AC356">
        <v>155</v>
      </c>
      <c r="AD356">
        <v>100</v>
      </c>
      <c r="AE356">
        <v>50</v>
      </c>
      <c r="AF356" s="48">
        <v>0.32258064516129031</v>
      </c>
      <c r="AG356">
        <v>155</v>
      </c>
      <c r="AH356">
        <v>190</v>
      </c>
      <c r="AI356">
        <v>15</v>
      </c>
      <c r="AJ356" s="48">
        <v>7.3170731707317069E-2</v>
      </c>
      <c r="AK356">
        <v>205</v>
      </c>
    </row>
    <row r="357" spans="1:37" hidden="1" x14ac:dyDescent="0.25">
      <c r="A357" t="s">
        <v>119</v>
      </c>
      <c r="B357">
        <v>5</v>
      </c>
      <c r="C357">
        <v>0</v>
      </c>
      <c r="D357" s="48">
        <v>0</v>
      </c>
      <c r="E357">
        <v>5</v>
      </c>
      <c r="F357">
        <v>5</v>
      </c>
      <c r="G357">
        <v>0</v>
      </c>
      <c r="H357" s="48">
        <v>0</v>
      </c>
      <c r="I357">
        <v>5</v>
      </c>
      <c r="J357">
        <v>0</v>
      </c>
      <c r="K357">
        <v>0</v>
      </c>
      <c r="L357" s="48"/>
      <c r="M357">
        <v>0</v>
      </c>
      <c r="N357">
        <v>0</v>
      </c>
      <c r="O357">
        <v>0</v>
      </c>
      <c r="P357" s="48"/>
      <c r="Q357">
        <v>0</v>
      </c>
      <c r="R357">
        <v>0</v>
      </c>
      <c r="S357">
        <v>0</v>
      </c>
      <c r="T357" s="48"/>
      <c r="U357">
        <v>0</v>
      </c>
      <c r="V357">
        <v>5</v>
      </c>
      <c r="W357">
        <v>0</v>
      </c>
      <c r="X357" s="48">
        <v>0</v>
      </c>
      <c r="Y357">
        <v>5</v>
      </c>
      <c r="Z357">
        <v>10</v>
      </c>
      <c r="AA357">
        <v>0</v>
      </c>
      <c r="AB357" s="48">
        <v>0</v>
      </c>
      <c r="AC357">
        <v>10</v>
      </c>
      <c r="AD357">
        <v>25</v>
      </c>
      <c r="AE357">
        <v>0</v>
      </c>
      <c r="AF357" s="48">
        <v>0</v>
      </c>
      <c r="AG357">
        <v>25</v>
      </c>
      <c r="AH357">
        <v>40</v>
      </c>
      <c r="AI357">
        <v>0</v>
      </c>
      <c r="AJ357" s="48">
        <v>0</v>
      </c>
      <c r="AK357">
        <v>40</v>
      </c>
    </row>
    <row r="358" spans="1:37" hidden="1" x14ac:dyDescent="0.25">
      <c r="A358" t="s">
        <v>120</v>
      </c>
      <c r="B358">
        <v>5</v>
      </c>
      <c r="C358">
        <v>0</v>
      </c>
      <c r="D358" s="48">
        <v>0</v>
      </c>
      <c r="E358">
        <v>5</v>
      </c>
      <c r="F358">
        <v>5</v>
      </c>
      <c r="G358">
        <v>0</v>
      </c>
      <c r="H358" s="48">
        <v>0</v>
      </c>
      <c r="I358">
        <v>5</v>
      </c>
      <c r="J358">
        <v>0</v>
      </c>
      <c r="K358">
        <v>0</v>
      </c>
      <c r="L358" s="48"/>
      <c r="M358">
        <v>0</v>
      </c>
      <c r="N358">
        <v>0</v>
      </c>
      <c r="O358">
        <v>0</v>
      </c>
      <c r="P358" s="48"/>
      <c r="Q358">
        <v>0</v>
      </c>
      <c r="R358">
        <v>10</v>
      </c>
      <c r="S358">
        <v>5</v>
      </c>
      <c r="T358" s="48">
        <v>0.33333333333333331</v>
      </c>
      <c r="U358">
        <v>15</v>
      </c>
      <c r="V358">
        <v>35</v>
      </c>
      <c r="W358">
        <v>5</v>
      </c>
      <c r="X358" s="48">
        <v>0.1111111111111111</v>
      </c>
      <c r="Y358">
        <v>45</v>
      </c>
      <c r="Z358">
        <v>50</v>
      </c>
      <c r="AA358">
        <v>10</v>
      </c>
      <c r="AB358" s="48">
        <v>0.16666666666666666</v>
      </c>
      <c r="AC358">
        <v>60</v>
      </c>
      <c r="AD358">
        <v>80</v>
      </c>
      <c r="AE358">
        <v>5</v>
      </c>
      <c r="AF358" s="48">
        <v>5.8823529411764705E-2</v>
      </c>
      <c r="AG358">
        <v>85</v>
      </c>
      <c r="AH358">
        <v>270</v>
      </c>
      <c r="AI358">
        <v>25</v>
      </c>
      <c r="AJ358" s="48">
        <v>8.4745762711864403E-2</v>
      </c>
      <c r="AK358">
        <v>295</v>
      </c>
    </row>
    <row r="359" spans="1:37" hidden="1" x14ac:dyDescent="0.25">
      <c r="A359" t="s">
        <v>121</v>
      </c>
      <c r="B359">
        <v>10</v>
      </c>
      <c r="C359">
        <v>0</v>
      </c>
      <c r="D359" s="48">
        <v>0</v>
      </c>
      <c r="E359">
        <v>15</v>
      </c>
      <c r="F359">
        <v>0</v>
      </c>
      <c r="G359">
        <v>0</v>
      </c>
      <c r="H359" s="48"/>
      <c r="I359">
        <v>0</v>
      </c>
      <c r="J359">
        <v>0</v>
      </c>
      <c r="K359">
        <v>0</v>
      </c>
      <c r="L359" s="48"/>
      <c r="M359">
        <v>0</v>
      </c>
      <c r="N359">
        <v>10</v>
      </c>
      <c r="O359">
        <v>0</v>
      </c>
      <c r="P359" s="48">
        <v>0</v>
      </c>
      <c r="Q359">
        <v>10</v>
      </c>
      <c r="R359">
        <v>130</v>
      </c>
      <c r="S359">
        <v>20</v>
      </c>
      <c r="T359" s="48">
        <v>0.13333333333333333</v>
      </c>
      <c r="U359">
        <v>150</v>
      </c>
      <c r="V359">
        <v>125</v>
      </c>
      <c r="W359">
        <v>20</v>
      </c>
      <c r="X359" s="48">
        <v>0.13793103448275862</v>
      </c>
      <c r="Y359">
        <v>145</v>
      </c>
      <c r="Z359">
        <v>0</v>
      </c>
      <c r="AA359">
        <v>0</v>
      </c>
      <c r="AB359" s="48"/>
      <c r="AC359">
        <v>0</v>
      </c>
      <c r="AD359">
        <v>45</v>
      </c>
      <c r="AE359">
        <v>20</v>
      </c>
      <c r="AF359" s="48">
        <v>0.30769230769230771</v>
      </c>
      <c r="AG359">
        <v>65</v>
      </c>
      <c r="AH359">
        <v>155</v>
      </c>
      <c r="AI359">
        <v>25</v>
      </c>
      <c r="AJ359" s="48">
        <v>0.1388888888888889</v>
      </c>
      <c r="AK359">
        <v>180</v>
      </c>
    </row>
    <row r="360" spans="1:37" hidden="1" x14ac:dyDescent="0.25">
      <c r="A360" t="s">
        <v>181</v>
      </c>
      <c r="B360">
        <v>5</v>
      </c>
      <c r="C360">
        <v>0</v>
      </c>
      <c r="D360" s="48">
        <v>0</v>
      </c>
      <c r="E360">
        <v>5</v>
      </c>
      <c r="F360">
        <v>0</v>
      </c>
      <c r="G360">
        <v>0</v>
      </c>
      <c r="H360" s="48"/>
      <c r="I360">
        <v>0</v>
      </c>
      <c r="J360">
        <v>0</v>
      </c>
      <c r="K360">
        <v>0</v>
      </c>
      <c r="L360" s="48"/>
      <c r="M360">
        <v>0</v>
      </c>
      <c r="N360">
        <v>0</v>
      </c>
      <c r="O360">
        <v>0</v>
      </c>
      <c r="P360" s="48"/>
      <c r="Q360">
        <v>0</v>
      </c>
      <c r="R360">
        <v>15</v>
      </c>
      <c r="S360">
        <v>5</v>
      </c>
      <c r="T360" s="48">
        <v>0.25</v>
      </c>
      <c r="U360">
        <v>20</v>
      </c>
      <c r="V360">
        <v>45</v>
      </c>
      <c r="W360">
        <v>5</v>
      </c>
      <c r="X360" s="48">
        <v>0.1</v>
      </c>
      <c r="Y360">
        <v>50</v>
      </c>
      <c r="Z360">
        <v>65</v>
      </c>
      <c r="AA360">
        <v>15</v>
      </c>
      <c r="AB360" s="48">
        <v>0.1875</v>
      </c>
      <c r="AC360">
        <v>80</v>
      </c>
      <c r="AD360">
        <v>65</v>
      </c>
      <c r="AE360">
        <v>15</v>
      </c>
      <c r="AF360" s="48">
        <v>0.1875</v>
      </c>
      <c r="AG360">
        <v>80</v>
      </c>
      <c r="AH360">
        <v>85</v>
      </c>
      <c r="AI360">
        <v>20</v>
      </c>
      <c r="AJ360" s="48">
        <v>0.19047619047619047</v>
      </c>
      <c r="AK360">
        <v>105</v>
      </c>
    </row>
    <row r="361" spans="1:37" hidden="1" x14ac:dyDescent="0.25">
      <c r="A361" t="s">
        <v>122</v>
      </c>
      <c r="B361">
        <v>0</v>
      </c>
      <c r="C361">
        <v>0</v>
      </c>
      <c r="D361" s="48">
        <v>0</v>
      </c>
      <c r="E361">
        <v>0</v>
      </c>
      <c r="F361">
        <v>0</v>
      </c>
      <c r="G361">
        <v>0</v>
      </c>
      <c r="H361" s="48"/>
      <c r="I361">
        <v>0</v>
      </c>
      <c r="J361">
        <v>0</v>
      </c>
      <c r="K361">
        <v>0</v>
      </c>
      <c r="L361" s="48"/>
      <c r="M361">
        <v>0</v>
      </c>
      <c r="N361">
        <v>0</v>
      </c>
      <c r="O361">
        <v>0</v>
      </c>
      <c r="P361" s="48"/>
      <c r="Q361">
        <v>0</v>
      </c>
      <c r="R361">
        <v>0</v>
      </c>
      <c r="S361">
        <v>0</v>
      </c>
      <c r="T361" s="48"/>
      <c r="U361">
        <v>0</v>
      </c>
      <c r="V361">
        <v>10</v>
      </c>
      <c r="W361">
        <v>0</v>
      </c>
      <c r="X361" s="48">
        <v>0</v>
      </c>
      <c r="Y361">
        <v>10</v>
      </c>
      <c r="Z361">
        <v>0</v>
      </c>
      <c r="AA361">
        <v>0</v>
      </c>
      <c r="AB361" s="48"/>
      <c r="AC361">
        <v>0</v>
      </c>
      <c r="AD361">
        <v>5</v>
      </c>
      <c r="AE361">
        <v>0</v>
      </c>
      <c r="AF361" s="48">
        <v>0</v>
      </c>
      <c r="AG361">
        <v>5</v>
      </c>
      <c r="AH361">
        <v>20</v>
      </c>
      <c r="AI361">
        <v>0</v>
      </c>
      <c r="AJ361" s="48">
        <v>0</v>
      </c>
      <c r="AK361">
        <v>20</v>
      </c>
    </row>
    <row r="362" spans="1:37" hidden="1" x14ac:dyDescent="0.25">
      <c r="A362" t="s">
        <v>123</v>
      </c>
      <c r="B362">
        <v>10</v>
      </c>
      <c r="C362">
        <v>0</v>
      </c>
      <c r="D362" s="48">
        <v>0</v>
      </c>
      <c r="E362">
        <v>10</v>
      </c>
      <c r="F362">
        <v>5</v>
      </c>
      <c r="G362">
        <v>0</v>
      </c>
      <c r="H362" s="48">
        <v>0</v>
      </c>
      <c r="I362">
        <v>5</v>
      </c>
      <c r="J362">
        <v>0</v>
      </c>
      <c r="K362">
        <v>0</v>
      </c>
      <c r="L362" s="48"/>
      <c r="M362">
        <v>0</v>
      </c>
      <c r="N362">
        <v>5</v>
      </c>
      <c r="O362">
        <v>0</v>
      </c>
      <c r="P362" s="48">
        <v>0</v>
      </c>
      <c r="Q362">
        <v>5</v>
      </c>
      <c r="R362">
        <v>10</v>
      </c>
      <c r="S362">
        <v>0</v>
      </c>
      <c r="T362" s="48">
        <v>0</v>
      </c>
      <c r="U362">
        <v>10</v>
      </c>
      <c r="V362">
        <v>15</v>
      </c>
      <c r="W362">
        <v>0</v>
      </c>
      <c r="X362" s="48">
        <v>0</v>
      </c>
      <c r="Y362">
        <v>15</v>
      </c>
      <c r="Z362">
        <v>20</v>
      </c>
      <c r="AA362">
        <v>0</v>
      </c>
      <c r="AB362" s="48">
        <v>0</v>
      </c>
      <c r="AC362">
        <v>20</v>
      </c>
      <c r="AD362">
        <v>30</v>
      </c>
      <c r="AE362">
        <v>25</v>
      </c>
      <c r="AF362" s="48">
        <v>0.45454545454545453</v>
      </c>
      <c r="AG362">
        <v>55</v>
      </c>
      <c r="AH362">
        <v>125</v>
      </c>
      <c r="AI362">
        <v>10</v>
      </c>
      <c r="AJ362" s="48">
        <v>7.6923076923076927E-2</v>
      </c>
      <c r="AK362">
        <v>130</v>
      </c>
    </row>
    <row r="363" spans="1:37" hidden="1" x14ac:dyDescent="0.25">
      <c r="A363" t="s">
        <v>124</v>
      </c>
      <c r="B363">
        <v>5</v>
      </c>
      <c r="C363">
        <v>0</v>
      </c>
      <c r="D363" s="48">
        <v>0</v>
      </c>
      <c r="E363">
        <v>5</v>
      </c>
      <c r="F363">
        <v>5</v>
      </c>
      <c r="G363">
        <v>0</v>
      </c>
      <c r="H363" s="48">
        <v>0</v>
      </c>
      <c r="I363">
        <v>5</v>
      </c>
      <c r="J363">
        <v>0</v>
      </c>
      <c r="K363">
        <v>0</v>
      </c>
      <c r="L363" s="48"/>
      <c r="M363">
        <v>0</v>
      </c>
      <c r="N363">
        <v>5</v>
      </c>
      <c r="O363">
        <v>0</v>
      </c>
      <c r="P363" s="48">
        <v>0</v>
      </c>
      <c r="Q363">
        <v>5</v>
      </c>
      <c r="R363">
        <v>55</v>
      </c>
      <c r="S363">
        <v>5</v>
      </c>
      <c r="T363" s="48">
        <v>8.3333333333333329E-2</v>
      </c>
      <c r="U363">
        <v>60</v>
      </c>
      <c r="V363">
        <v>110</v>
      </c>
      <c r="W363">
        <v>15</v>
      </c>
      <c r="X363" s="48">
        <v>0.12</v>
      </c>
      <c r="Y363">
        <v>125</v>
      </c>
      <c r="Z363">
        <v>165</v>
      </c>
      <c r="AA363">
        <v>25</v>
      </c>
      <c r="AB363" s="48">
        <v>0.12820512820512819</v>
      </c>
      <c r="AC363">
        <v>195</v>
      </c>
      <c r="AD363">
        <v>180</v>
      </c>
      <c r="AE363">
        <v>35</v>
      </c>
      <c r="AF363" s="48">
        <v>0.16279069767441862</v>
      </c>
      <c r="AG363">
        <v>215</v>
      </c>
      <c r="AH363">
        <v>120</v>
      </c>
      <c r="AI363">
        <v>25</v>
      </c>
      <c r="AJ363" s="48">
        <v>0.17241379310344829</v>
      </c>
      <c r="AK363">
        <v>145</v>
      </c>
    </row>
    <row r="364" spans="1:37" hidden="1" x14ac:dyDescent="0.25">
      <c r="A364" t="s">
        <v>182</v>
      </c>
      <c r="B364">
        <v>20</v>
      </c>
      <c r="C364">
        <v>0</v>
      </c>
      <c r="D364" s="48">
        <v>0</v>
      </c>
      <c r="E364">
        <v>20</v>
      </c>
      <c r="F364">
        <v>0</v>
      </c>
      <c r="G364">
        <v>0</v>
      </c>
      <c r="H364" s="48"/>
      <c r="I364">
        <v>0</v>
      </c>
      <c r="J364">
        <v>0</v>
      </c>
      <c r="K364">
        <v>0</v>
      </c>
      <c r="L364" s="48"/>
      <c r="M364">
        <v>0</v>
      </c>
      <c r="N364">
        <v>0</v>
      </c>
      <c r="O364">
        <v>0</v>
      </c>
      <c r="P364" s="48"/>
      <c r="Q364">
        <v>0</v>
      </c>
      <c r="R364">
        <v>25</v>
      </c>
      <c r="S364">
        <v>5</v>
      </c>
      <c r="T364" s="48">
        <v>0.16666666666666666</v>
      </c>
      <c r="U364">
        <v>30</v>
      </c>
      <c r="V364">
        <v>60</v>
      </c>
      <c r="W364">
        <v>10</v>
      </c>
      <c r="X364" s="48">
        <v>0.13333333333333333</v>
      </c>
      <c r="Y364">
        <v>75</v>
      </c>
      <c r="Z364">
        <v>100</v>
      </c>
      <c r="AA364">
        <v>20</v>
      </c>
      <c r="AB364" s="48">
        <v>0.16666666666666666</v>
      </c>
      <c r="AC364">
        <v>120</v>
      </c>
      <c r="AD364">
        <v>75</v>
      </c>
      <c r="AE364">
        <v>25</v>
      </c>
      <c r="AF364" s="48">
        <v>0.23809523809523808</v>
      </c>
      <c r="AG364">
        <v>105</v>
      </c>
      <c r="AH364">
        <v>35</v>
      </c>
      <c r="AI364">
        <v>15</v>
      </c>
      <c r="AJ364" s="48">
        <v>0.27272727272727271</v>
      </c>
      <c r="AK364">
        <v>55</v>
      </c>
    </row>
    <row r="365" spans="1:37" hidden="1" x14ac:dyDescent="0.25">
      <c r="A365" t="s">
        <v>125</v>
      </c>
      <c r="B365">
        <v>5</v>
      </c>
      <c r="C365">
        <v>0</v>
      </c>
      <c r="D365" s="48">
        <v>0</v>
      </c>
      <c r="E365">
        <v>5</v>
      </c>
      <c r="F365">
        <v>0</v>
      </c>
      <c r="G365">
        <v>0</v>
      </c>
      <c r="H365" s="48"/>
      <c r="I365">
        <v>0</v>
      </c>
      <c r="J365">
        <v>0</v>
      </c>
      <c r="K365">
        <v>0</v>
      </c>
      <c r="L365" s="48"/>
      <c r="M365">
        <v>0</v>
      </c>
      <c r="N365">
        <v>5</v>
      </c>
      <c r="O365">
        <v>0</v>
      </c>
      <c r="P365" s="48">
        <v>0</v>
      </c>
      <c r="Q365">
        <v>5</v>
      </c>
      <c r="R365">
        <v>10</v>
      </c>
      <c r="S365">
        <v>0</v>
      </c>
      <c r="T365" s="48">
        <v>0</v>
      </c>
      <c r="U365">
        <v>10</v>
      </c>
      <c r="V365">
        <v>45</v>
      </c>
      <c r="W365">
        <v>5</v>
      </c>
      <c r="X365" s="48">
        <v>0.1</v>
      </c>
      <c r="Y365">
        <v>50</v>
      </c>
      <c r="Z365">
        <v>110</v>
      </c>
      <c r="AA365">
        <v>25</v>
      </c>
      <c r="AB365" s="48">
        <v>0.19230769230769232</v>
      </c>
      <c r="AC365">
        <v>130</v>
      </c>
      <c r="AD365">
        <v>335</v>
      </c>
      <c r="AE365">
        <v>65</v>
      </c>
      <c r="AF365" s="48">
        <v>0.16455696202531644</v>
      </c>
      <c r="AG365">
        <v>395</v>
      </c>
      <c r="AH365">
        <v>85</v>
      </c>
      <c r="AI365">
        <v>50</v>
      </c>
      <c r="AJ365" s="48">
        <v>0.37037037037037035</v>
      </c>
      <c r="AK365">
        <v>135</v>
      </c>
    </row>
    <row r="366" spans="1:37" hidden="1" x14ac:dyDescent="0.25">
      <c r="A366" t="s">
        <v>126</v>
      </c>
      <c r="B366">
        <v>5</v>
      </c>
      <c r="C366">
        <v>0</v>
      </c>
      <c r="D366" s="48">
        <v>0</v>
      </c>
      <c r="E366">
        <v>5</v>
      </c>
      <c r="F366">
        <v>25</v>
      </c>
      <c r="G366">
        <v>0</v>
      </c>
      <c r="H366" s="48">
        <v>0</v>
      </c>
      <c r="I366">
        <v>25</v>
      </c>
      <c r="J366">
        <v>0</v>
      </c>
      <c r="K366">
        <v>0</v>
      </c>
      <c r="L366" s="48"/>
      <c r="M366">
        <v>0</v>
      </c>
      <c r="N366">
        <v>45</v>
      </c>
      <c r="O366">
        <v>5</v>
      </c>
      <c r="P366" s="48">
        <v>0.1</v>
      </c>
      <c r="Q366">
        <v>50</v>
      </c>
      <c r="R366">
        <v>5</v>
      </c>
      <c r="S366">
        <v>0</v>
      </c>
      <c r="T366" s="48">
        <v>0</v>
      </c>
      <c r="U366">
        <v>5</v>
      </c>
      <c r="V366">
        <v>135</v>
      </c>
      <c r="W366">
        <v>10</v>
      </c>
      <c r="X366" s="48">
        <v>6.6666666666666666E-2</v>
      </c>
      <c r="Y366">
        <v>150</v>
      </c>
      <c r="Z366">
        <v>280</v>
      </c>
      <c r="AA366">
        <v>25</v>
      </c>
      <c r="AB366" s="48">
        <v>8.1967213114754092E-2</v>
      </c>
      <c r="AC366">
        <v>305</v>
      </c>
      <c r="AD366">
        <v>445</v>
      </c>
      <c r="AE366">
        <v>45</v>
      </c>
      <c r="AF366" s="48">
        <v>9.2783505154639179E-2</v>
      </c>
      <c r="AG366">
        <v>485</v>
      </c>
      <c r="AH366">
        <v>475</v>
      </c>
      <c r="AI366">
        <v>55</v>
      </c>
      <c r="AJ366" s="48">
        <v>0.10377358490566038</v>
      </c>
      <c r="AK366">
        <v>530</v>
      </c>
    </row>
    <row r="367" spans="1:37" hidden="1" x14ac:dyDescent="0.25">
      <c r="A367" t="s">
        <v>127</v>
      </c>
      <c r="B367">
        <v>20</v>
      </c>
      <c r="C367">
        <v>0</v>
      </c>
      <c r="D367" s="48">
        <v>0</v>
      </c>
      <c r="E367">
        <v>25</v>
      </c>
      <c r="F367">
        <v>20</v>
      </c>
      <c r="G367">
        <v>0</v>
      </c>
      <c r="H367" s="48">
        <v>0</v>
      </c>
      <c r="I367">
        <v>20</v>
      </c>
      <c r="J367">
        <v>0</v>
      </c>
      <c r="K367">
        <v>0</v>
      </c>
      <c r="L367" s="48"/>
      <c r="M367">
        <v>0</v>
      </c>
      <c r="N367">
        <v>20</v>
      </c>
      <c r="O367">
        <v>0</v>
      </c>
      <c r="P367" s="48">
        <v>0</v>
      </c>
      <c r="Q367">
        <v>20</v>
      </c>
      <c r="R367">
        <v>90</v>
      </c>
      <c r="S367">
        <v>5</v>
      </c>
      <c r="T367" s="48">
        <v>0.05</v>
      </c>
      <c r="U367">
        <v>100</v>
      </c>
      <c r="V367">
        <v>375</v>
      </c>
      <c r="W367">
        <v>55</v>
      </c>
      <c r="X367" s="48">
        <v>0.12790697674418605</v>
      </c>
      <c r="Y367">
        <v>430</v>
      </c>
      <c r="Z367">
        <v>620</v>
      </c>
      <c r="AA367">
        <v>140</v>
      </c>
      <c r="AB367" s="48">
        <v>0.18543046357615894</v>
      </c>
      <c r="AC367">
        <v>755</v>
      </c>
      <c r="AD367">
        <v>595</v>
      </c>
      <c r="AE367">
        <v>125</v>
      </c>
      <c r="AF367" s="48">
        <v>0.1736111111111111</v>
      </c>
      <c r="AG367">
        <v>720</v>
      </c>
      <c r="AH367">
        <v>545</v>
      </c>
      <c r="AI367">
        <v>105</v>
      </c>
      <c r="AJ367" s="48">
        <v>0.16153846153846155</v>
      </c>
      <c r="AK367">
        <v>650</v>
      </c>
    </row>
    <row r="368" spans="1:37" hidden="1" x14ac:dyDescent="0.25">
      <c r="A368" t="s">
        <v>128</v>
      </c>
      <c r="B368">
        <v>15</v>
      </c>
      <c r="C368">
        <v>0</v>
      </c>
      <c r="D368" s="48">
        <v>0</v>
      </c>
      <c r="E368">
        <v>15</v>
      </c>
      <c r="F368">
        <v>5</v>
      </c>
      <c r="G368">
        <v>0</v>
      </c>
      <c r="H368" s="48">
        <v>0</v>
      </c>
      <c r="I368">
        <v>5</v>
      </c>
      <c r="J368">
        <v>0</v>
      </c>
      <c r="K368">
        <v>0</v>
      </c>
      <c r="L368" s="48"/>
      <c r="M368">
        <v>0</v>
      </c>
      <c r="N368">
        <v>25</v>
      </c>
      <c r="O368">
        <v>0</v>
      </c>
      <c r="P368" s="48">
        <v>0</v>
      </c>
      <c r="Q368">
        <v>25</v>
      </c>
      <c r="R368">
        <v>15</v>
      </c>
      <c r="S368">
        <v>0</v>
      </c>
      <c r="T368" s="48">
        <v>0</v>
      </c>
      <c r="U368">
        <v>15</v>
      </c>
      <c r="V368">
        <v>105</v>
      </c>
      <c r="W368">
        <v>5</v>
      </c>
      <c r="X368" s="48">
        <v>4.5454545454545456E-2</v>
      </c>
      <c r="Y368">
        <v>110</v>
      </c>
      <c r="Z368">
        <v>0</v>
      </c>
      <c r="AA368">
        <v>0</v>
      </c>
      <c r="AB368" s="48"/>
      <c r="AC368">
        <v>0</v>
      </c>
      <c r="AD368">
        <v>155</v>
      </c>
      <c r="AE368">
        <v>5</v>
      </c>
      <c r="AF368" s="48">
        <v>3.125E-2</v>
      </c>
      <c r="AG368">
        <v>160</v>
      </c>
      <c r="AH368">
        <v>270</v>
      </c>
      <c r="AI368">
        <v>20</v>
      </c>
      <c r="AJ368" s="48">
        <v>7.0175438596491224E-2</v>
      </c>
      <c r="AK368">
        <v>285</v>
      </c>
    </row>
    <row r="369" spans="1:37" hidden="1" x14ac:dyDescent="0.25">
      <c r="A369" t="s">
        <v>129</v>
      </c>
      <c r="B369">
        <v>20</v>
      </c>
      <c r="C369">
        <v>0</v>
      </c>
      <c r="D369" s="48">
        <v>0</v>
      </c>
      <c r="E369">
        <v>20</v>
      </c>
      <c r="F369">
        <v>10</v>
      </c>
      <c r="G369">
        <v>0</v>
      </c>
      <c r="H369" s="48">
        <v>0</v>
      </c>
      <c r="I369">
        <v>10</v>
      </c>
      <c r="J369">
        <v>0</v>
      </c>
      <c r="K369">
        <v>0</v>
      </c>
      <c r="L369" s="48"/>
      <c r="M369">
        <v>0</v>
      </c>
      <c r="N369">
        <v>5</v>
      </c>
      <c r="O369">
        <v>0</v>
      </c>
      <c r="P369" s="48">
        <v>0</v>
      </c>
      <c r="Q369">
        <v>5</v>
      </c>
      <c r="R369">
        <v>105</v>
      </c>
      <c r="S369">
        <v>10</v>
      </c>
      <c r="T369" s="48">
        <v>8.6956521739130432E-2</v>
      </c>
      <c r="U369">
        <v>115</v>
      </c>
      <c r="V369">
        <v>335</v>
      </c>
      <c r="W369">
        <v>45</v>
      </c>
      <c r="X369" s="48">
        <v>0.11842105263157894</v>
      </c>
      <c r="Y369">
        <v>380</v>
      </c>
      <c r="Z369">
        <v>655</v>
      </c>
      <c r="AA369">
        <v>145</v>
      </c>
      <c r="AB369" s="48">
        <v>0.18124999999999999</v>
      </c>
      <c r="AC369">
        <v>800</v>
      </c>
      <c r="AD369">
        <v>660</v>
      </c>
      <c r="AE369">
        <v>125</v>
      </c>
      <c r="AF369" s="48">
        <v>0.15923566878980891</v>
      </c>
      <c r="AG369">
        <v>785</v>
      </c>
      <c r="AH369">
        <v>605</v>
      </c>
      <c r="AI369">
        <v>90</v>
      </c>
      <c r="AJ369" s="48">
        <v>0.12949640287769784</v>
      </c>
      <c r="AK369">
        <v>695</v>
      </c>
    </row>
    <row r="370" spans="1:37" hidden="1" x14ac:dyDescent="0.25">
      <c r="A370" t="s">
        <v>130</v>
      </c>
      <c r="B370">
        <v>10</v>
      </c>
      <c r="C370">
        <v>0</v>
      </c>
      <c r="D370" s="48">
        <v>0</v>
      </c>
      <c r="E370">
        <v>10</v>
      </c>
      <c r="F370">
        <v>15</v>
      </c>
      <c r="G370">
        <v>5</v>
      </c>
      <c r="H370" s="48">
        <v>0.33333333333333331</v>
      </c>
      <c r="I370">
        <v>15</v>
      </c>
      <c r="J370">
        <v>0</v>
      </c>
      <c r="K370">
        <v>0</v>
      </c>
      <c r="L370" s="48"/>
      <c r="M370">
        <v>0</v>
      </c>
      <c r="N370">
        <v>10</v>
      </c>
      <c r="O370">
        <v>0</v>
      </c>
      <c r="P370" s="48">
        <v>0</v>
      </c>
      <c r="Q370">
        <v>10</v>
      </c>
      <c r="R370">
        <v>10</v>
      </c>
      <c r="S370">
        <v>0</v>
      </c>
      <c r="T370" s="48">
        <v>0</v>
      </c>
      <c r="U370">
        <v>10</v>
      </c>
      <c r="V370">
        <v>35</v>
      </c>
      <c r="W370">
        <v>0</v>
      </c>
      <c r="X370" s="48">
        <v>0</v>
      </c>
      <c r="Y370">
        <v>35</v>
      </c>
      <c r="Z370">
        <v>95</v>
      </c>
      <c r="AA370">
        <v>0</v>
      </c>
      <c r="AB370" s="48">
        <v>0</v>
      </c>
      <c r="AC370">
        <v>95</v>
      </c>
      <c r="AD370">
        <v>70</v>
      </c>
      <c r="AE370">
        <v>5</v>
      </c>
      <c r="AF370" s="48">
        <v>6.6666666666666666E-2</v>
      </c>
      <c r="AG370">
        <v>75</v>
      </c>
      <c r="AH370">
        <v>95</v>
      </c>
      <c r="AI370">
        <v>10</v>
      </c>
      <c r="AJ370" s="48">
        <v>9.5238095238095233E-2</v>
      </c>
      <c r="AK370">
        <v>105</v>
      </c>
    </row>
    <row r="371" spans="1:37" hidden="1" x14ac:dyDescent="0.25">
      <c r="A371" t="s">
        <v>131</v>
      </c>
      <c r="B371">
        <v>10</v>
      </c>
      <c r="C371">
        <v>0</v>
      </c>
      <c r="D371" s="48">
        <v>0</v>
      </c>
      <c r="E371">
        <v>15</v>
      </c>
      <c r="F371">
        <v>10</v>
      </c>
      <c r="G371">
        <v>0</v>
      </c>
      <c r="H371" s="48">
        <v>0</v>
      </c>
      <c r="I371">
        <v>10</v>
      </c>
      <c r="J371">
        <v>0</v>
      </c>
      <c r="K371">
        <v>0</v>
      </c>
      <c r="L371" s="48"/>
      <c r="M371">
        <v>0</v>
      </c>
      <c r="N371">
        <v>0</v>
      </c>
      <c r="O371">
        <v>0</v>
      </c>
      <c r="P371" s="48"/>
      <c r="Q371">
        <v>0</v>
      </c>
      <c r="R371">
        <v>25</v>
      </c>
      <c r="S371">
        <v>0</v>
      </c>
      <c r="T371" s="48">
        <v>0</v>
      </c>
      <c r="U371">
        <v>30</v>
      </c>
      <c r="V371">
        <v>75</v>
      </c>
      <c r="W371">
        <v>10</v>
      </c>
      <c r="X371" s="48">
        <v>0.11764705882352941</v>
      </c>
      <c r="Y371">
        <v>85</v>
      </c>
      <c r="Z371">
        <v>130</v>
      </c>
      <c r="AA371">
        <v>10</v>
      </c>
      <c r="AB371" s="48">
        <v>7.1428571428571425E-2</v>
      </c>
      <c r="AC371">
        <v>140</v>
      </c>
      <c r="AD371">
        <v>140</v>
      </c>
      <c r="AE371">
        <v>30</v>
      </c>
      <c r="AF371" s="48">
        <v>0.18181818181818182</v>
      </c>
      <c r="AG371">
        <v>165</v>
      </c>
      <c r="AH371">
        <v>160</v>
      </c>
      <c r="AI371">
        <v>40</v>
      </c>
      <c r="AJ371" s="48">
        <v>0.2</v>
      </c>
      <c r="AK371">
        <v>200</v>
      </c>
    </row>
    <row r="372" spans="1:37" hidden="1" x14ac:dyDescent="0.25">
      <c r="A372" t="s">
        <v>132</v>
      </c>
      <c r="B372">
        <v>0</v>
      </c>
      <c r="C372">
        <v>0</v>
      </c>
      <c r="D372" s="48">
        <v>0</v>
      </c>
      <c r="E372">
        <v>0</v>
      </c>
      <c r="F372">
        <v>0</v>
      </c>
      <c r="G372">
        <v>0</v>
      </c>
      <c r="H372" s="48"/>
      <c r="I372">
        <v>0</v>
      </c>
      <c r="J372">
        <v>0</v>
      </c>
      <c r="K372">
        <v>0</v>
      </c>
      <c r="L372" s="48"/>
      <c r="M372">
        <v>0</v>
      </c>
      <c r="N372">
        <v>0</v>
      </c>
      <c r="O372">
        <v>0</v>
      </c>
      <c r="P372" s="48"/>
      <c r="Q372">
        <v>0</v>
      </c>
      <c r="R372">
        <v>5</v>
      </c>
      <c r="S372">
        <v>0</v>
      </c>
      <c r="T372" s="48">
        <v>0</v>
      </c>
      <c r="U372">
        <v>5</v>
      </c>
      <c r="V372">
        <v>5</v>
      </c>
      <c r="W372">
        <v>0</v>
      </c>
      <c r="X372" s="48">
        <v>0</v>
      </c>
      <c r="Y372">
        <v>5</v>
      </c>
      <c r="Z372">
        <v>10</v>
      </c>
      <c r="AA372">
        <v>0</v>
      </c>
      <c r="AB372" s="48">
        <v>0</v>
      </c>
      <c r="AC372">
        <v>10</v>
      </c>
      <c r="AD372">
        <v>15</v>
      </c>
      <c r="AE372">
        <v>0</v>
      </c>
      <c r="AF372" s="48">
        <v>0</v>
      </c>
      <c r="AG372">
        <v>15</v>
      </c>
      <c r="AH372">
        <v>50</v>
      </c>
      <c r="AI372">
        <v>0</v>
      </c>
      <c r="AJ372" s="48">
        <v>0</v>
      </c>
      <c r="AK372">
        <v>50</v>
      </c>
    </row>
    <row r="373" spans="1:37" hidden="1" x14ac:dyDescent="0.25">
      <c r="A373" t="s">
        <v>133</v>
      </c>
      <c r="B373">
        <v>0</v>
      </c>
      <c r="C373">
        <v>0</v>
      </c>
      <c r="D373" s="48">
        <v>0</v>
      </c>
      <c r="E373">
        <v>0</v>
      </c>
      <c r="F373">
        <v>0</v>
      </c>
      <c r="G373">
        <v>0</v>
      </c>
      <c r="H373" s="48"/>
      <c r="I373">
        <v>0</v>
      </c>
      <c r="J373">
        <v>0</v>
      </c>
      <c r="K373">
        <v>0</v>
      </c>
      <c r="L373" s="48"/>
      <c r="M373">
        <v>0</v>
      </c>
      <c r="N373">
        <v>0</v>
      </c>
      <c r="O373">
        <v>0</v>
      </c>
      <c r="P373" s="48"/>
      <c r="Q373">
        <v>0</v>
      </c>
      <c r="R373">
        <v>0</v>
      </c>
      <c r="S373">
        <v>0</v>
      </c>
      <c r="T373" s="48"/>
      <c r="U373">
        <v>0</v>
      </c>
      <c r="V373">
        <v>0</v>
      </c>
      <c r="W373">
        <v>0</v>
      </c>
      <c r="X373" s="48"/>
      <c r="Y373">
        <v>0</v>
      </c>
      <c r="Z373">
        <v>5</v>
      </c>
      <c r="AA373">
        <v>0</v>
      </c>
      <c r="AB373" s="48">
        <v>0</v>
      </c>
      <c r="AC373">
        <v>5</v>
      </c>
      <c r="AD373">
        <v>10</v>
      </c>
      <c r="AE373">
        <v>5</v>
      </c>
      <c r="AF373" s="48">
        <v>0.33333333333333331</v>
      </c>
      <c r="AG373">
        <v>15</v>
      </c>
      <c r="AH373">
        <v>35</v>
      </c>
      <c r="AI373">
        <v>0</v>
      </c>
      <c r="AJ373" s="48">
        <v>0</v>
      </c>
      <c r="AK373">
        <v>40</v>
      </c>
    </row>
    <row r="374" spans="1:37" hidden="1" x14ac:dyDescent="0.25">
      <c r="A374" t="s">
        <v>134</v>
      </c>
      <c r="B374">
        <v>15</v>
      </c>
      <c r="C374">
        <v>5</v>
      </c>
      <c r="D374" s="48">
        <v>0</v>
      </c>
      <c r="E374">
        <v>20</v>
      </c>
      <c r="F374">
        <v>10</v>
      </c>
      <c r="G374">
        <v>5</v>
      </c>
      <c r="H374" s="48">
        <v>0.5</v>
      </c>
      <c r="I374">
        <v>10</v>
      </c>
      <c r="J374">
        <v>0</v>
      </c>
      <c r="K374">
        <v>0</v>
      </c>
      <c r="L374" s="48"/>
      <c r="M374">
        <v>0</v>
      </c>
      <c r="N374">
        <v>15</v>
      </c>
      <c r="O374">
        <v>5</v>
      </c>
      <c r="P374" s="48">
        <v>0.33333333333333331</v>
      </c>
      <c r="Q374">
        <v>15</v>
      </c>
      <c r="R374">
        <v>65</v>
      </c>
      <c r="S374">
        <v>10</v>
      </c>
      <c r="T374" s="48">
        <v>0.13333333333333333</v>
      </c>
      <c r="U374">
        <v>75</v>
      </c>
      <c r="V374">
        <v>185</v>
      </c>
      <c r="W374">
        <v>40</v>
      </c>
      <c r="X374" s="48">
        <v>0.17777777777777778</v>
      </c>
      <c r="Y374">
        <v>225</v>
      </c>
      <c r="Z374">
        <v>250</v>
      </c>
      <c r="AA374">
        <v>50</v>
      </c>
      <c r="AB374" s="48">
        <v>0.16666666666666666</v>
      </c>
      <c r="AC374">
        <v>300</v>
      </c>
      <c r="AD374">
        <v>250</v>
      </c>
      <c r="AE374">
        <v>45</v>
      </c>
      <c r="AF374" s="48">
        <v>0.15517241379310345</v>
      </c>
      <c r="AG374">
        <v>290</v>
      </c>
      <c r="AH374">
        <v>255</v>
      </c>
      <c r="AI374">
        <v>50</v>
      </c>
      <c r="AJ374" s="48">
        <v>0.16393442622950818</v>
      </c>
      <c r="AK374">
        <v>305</v>
      </c>
    </row>
    <row r="375" spans="1:37" hidden="1" x14ac:dyDescent="0.25">
      <c r="A375" t="s">
        <v>183</v>
      </c>
      <c r="B375">
        <v>10</v>
      </c>
      <c r="C375">
        <v>0</v>
      </c>
      <c r="D375" s="48">
        <v>0</v>
      </c>
      <c r="E375">
        <v>10</v>
      </c>
      <c r="F375">
        <v>0</v>
      </c>
      <c r="G375">
        <v>0</v>
      </c>
      <c r="H375" s="48"/>
      <c r="I375">
        <v>0</v>
      </c>
      <c r="J375">
        <v>0</v>
      </c>
      <c r="K375">
        <v>0</v>
      </c>
      <c r="L375" s="48"/>
      <c r="M375">
        <v>0</v>
      </c>
      <c r="N375">
        <v>5</v>
      </c>
      <c r="O375">
        <v>0</v>
      </c>
      <c r="P375" s="48">
        <v>0</v>
      </c>
      <c r="Q375">
        <v>5</v>
      </c>
      <c r="R375">
        <v>0</v>
      </c>
      <c r="S375">
        <v>0</v>
      </c>
      <c r="T375" s="48"/>
      <c r="U375">
        <v>0</v>
      </c>
      <c r="V375">
        <v>10</v>
      </c>
      <c r="W375">
        <v>0</v>
      </c>
      <c r="X375" s="48">
        <v>0</v>
      </c>
      <c r="Y375">
        <v>15</v>
      </c>
      <c r="Z375">
        <v>50</v>
      </c>
      <c r="AA375">
        <v>5</v>
      </c>
      <c r="AB375" s="48">
        <v>9.0909090909090912E-2</v>
      </c>
      <c r="AC375">
        <v>55</v>
      </c>
      <c r="AD375">
        <v>70</v>
      </c>
      <c r="AE375">
        <v>15</v>
      </c>
      <c r="AF375" s="48">
        <v>0.17647058823529413</v>
      </c>
      <c r="AG375">
        <v>85</v>
      </c>
      <c r="AH375">
        <v>35</v>
      </c>
      <c r="AI375">
        <v>0</v>
      </c>
      <c r="AJ375" s="48">
        <v>0</v>
      </c>
      <c r="AK375">
        <v>35</v>
      </c>
    </row>
    <row r="376" spans="1:37" hidden="1" x14ac:dyDescent="0.25">
      <c r="A376" t="s">
        <v>135</v>
      </c>
      <c r="B376">
        <v>5</v>
      </c>
      <c r="C376">
        <v>0</v>
      </c>
      <c r="D376" s="48">
        <v>0</v>
      </c>
      <c r="E376">
        <v>10</v>
      </c>
      <c r="F376">
        <v>15</v>
      </c>
      <c r="G376">
        <v>0</v>
      </c>
      <c r="H376" s="48">
        <v>0</v>
      </c>
      <c r="I376">
        <v>15</v>
      </c>
      <c r="J376">
        <v>0</v>
      </c>
      <c r="K376">
        <v>0</v>
      </c>
      <c r="L376" s="48"/>
      <c r="M376">
        <v>0</v>
      </c>
      <c r="N376">
        <v>10</v>
      </c>
      <c r="O376">
        <v>0</v>
      </c>
      <c r="P376" s="48">
        <v>0</v>
      </c>
      <c r="Q376">
        <v>15</v>
      </c>
      <c r="R376">
        <v>5</v>
      </c>
      <c r="S376">
        <v>0</v>
      </c>
      <c r="T376" s="48">
        <v>0</v>
      </c>
      <c r="U376">
        <v>5</v>
      </c>
      <c r="V376">
        <v>85</v>
      </c>
      <c r="W376">
        <v>5</v>
      </c>
      <c r="X376" s="48">
        <v>5.8823529411764705E-2</v>
      </c>
      <c r="Y376">
        <v>85</v>
      </c>
      <c r="Z376">
        <v>155</v>
      </c>
      <c r="AA376">
        <v>5</v>
      </c>
      <c r="AB376" s="48">
        <v>3.125E-2</v>
      </c>
      <c r="AC376">
        <v>160</v>
      </c>
      <c r="AD376">
        <v>185</v>
      </c>
      <c r="AE376">
        <v>15</v>
      </c>
      <c r="AF376" s="48">
        <v>7.4999999999999997E-2</v>
      </c>
      <c r="AG376">
        <v>200</v>
      </c>
      <c r="AH376">
        <v>285</v>
      </c>
      <c r="AI376">
        <v>45</v>
      </c>
      <c r="AJ376" s="48">
        <v>0.13636363636363635</v>
      </c>
      <c r="AK376">
        <v>330</v>
      </c>
    </row>
    <row r="377" spans="1:37" hidden="1" x14ac:dyDescent="0.25">
      <c r="A377" t="s">
        <v>136</v>
      </c>
      <c r="B377">
        <v>20</v>
      </c>
      <c r="C377">
        <v>0</v>
      </c>
      <c r="D377" s="48">
        <v>0</v>
      </c>
      <c r="E377">
        <v>20</v>
      </c>
      <c r="F377">
        <v>20</v>
      </c>
      <c r="G377">
        <v>0</v>
      </c>
      <c r="H377" s="48">
        <v>0</v>
      </c>
      <c r="I377">
        <v>20</v>
      </c>
      <c r="J377">
        <v>0</v>
      </c>
      <c r="K377">
        <v>0</v>
      </c>
      <c r="L377" s="48"/>
      <c r="M377">
        <v>0</v>
      </c>
      <c r="N377">
        <v>0</v>
      </c>
      <c r="O377">
        <v>0</v>
      </c>
      <c r="P377" s="48">
        <v>0</v>
      </c>
      <c r="Q377">
        <v>5</v>
      </c>
      <c r="R377">
        <v>60</v>
      </c>
      <c r="S377">
        <v>5</v>
      </c>
      <c r="T377" s="48">
        <v>7.6923076923076927E-2</v>
      </c>
      <c r="U377">
        <v>65</v>
      </c>
      <c r="V377">
        <v>170</v>
      </c>
      <c r="W377">
        <v>15</v>
      </c>
      <c r="X377" s="48">
        <v>8.1081081081081086E-2</v>
      </c>
      <c r="Y377">
        <v>185</v>
      </c>
      <c r="Z377">
        <v>280</v>
      </c>
      <c r="AA377">
        <v>40</v>
      </c>
      <c r="AB377" s="48">
        <v>0.12307692307692308</v>
      </c>
      <c r="AC377">
        <v>325</v>
      </c>
      <c r="AD377">
        <v>290</v>
      </c>
      <c r="AE377">
        <v>35</v>
      </c>
      <c r="AF377" s="48">
        <v>0.1076923076923077</v>
      </c>
      <c r="AG377">
        <v>325</v>
      </c>
      <c r="AH377">
        <v>355</v>
      </c>
      <c r="AI377">
        <v>20</v>
      </c>
      <c r="AJ377" s="48">
        <v>5.3333333333333337E-2</v>
      </c>
      <c r="AK377">
        <v>375</v>
      </c>
    </row>
    <row r="378" spans="1:37" hidden="1" x14ac:dyDescent="0.25">
      <c r="A378" t="s">
        <v>137</v>
      </c>
      <c r="B378">
        <v>10</v>
      </c>
      <c r="C378">
        <v>0</v>
      </c>
      <c r="D378" s="48">
        <v>0</v>
      </c>
      <c r="E378">
        <v>10</v>
      </c>
      <c r="F378">
        <v>20</v>
      </c>
      <c r="G378">
        <v>0</v>
      </c>
      <c r="H378" s="48">
        <v>0</v>
      </c>
      <c r="I378">
        <v>20</v>
      </c>
      <c r="J378">
        <v>0</v>
      </c>
      <c r="K378">
        <v>0</v>
      </c>
      <c r="L378" s="48"/>
      <c r="M378">
        <v>0</v>
      </c>
      <c r="N378">
        <v>15</v>
      </c>
      <c r="O378">
        <v>0</v>
      </c>
      <c r="P378" s="48">
        <v>0</v>
      </c>
      <c r="Q378">
        <v>15</v>
      </c>
      <c r="R378">
        <v>20</v>
      </c>
      <c r="S378">
        <v>5</v>
      </c>
      <c r="T378" s="48">
        <v>0.16666666666666666</v>
      </c>
      <c r="U378">
        <v>30</v>
      </c>
      <c r="V378">
        <v>120</v>
      </c>
      <c r="W378">
        <v>10</v>
      </c>
      <c r="X378" s="48">
        <v>7.6923076923076927E-2</v>
      </c>
      <c r="Y378">
        <v>130</v>
      </c>
      <c r="Z378">
        <v>215</v>
      </c>
      <c r="AA378">
        <v>35</v>
      </c>
      <c r="AB378" s="48">
        <v>0.14000000000000001</v>
      </c>
      <c r="AC378">
        <v>250</v>
      </c>
      <c r="AD378">
        <v>85</v>
      </c>
      <c r="AE378">
        <v>25</v>
      </c>
      <c r="AF378" s="48">
        <v>0.22727272727272727</v>
      </c>
      <c r="AG378">
        <v>110</v>
      </c>
      <c r="AH378">
        <v>145</v>
      </c>
      <c r="AI378">
        <v>40</v>
      </c>
      <c r="AJ378" s="48">
        <v>0.21621621621621623</v>
      </c>
      <c r="AK378">
        <v>185</v>
      </c>
    </row>
    <row r="379" spans="1:37" hidden="1" x14ac:dyDescent="0.25">
      <c r="A379" t="s">
        <v>138</v>
      </c>
      <c r="B379">
        <v>10</v>
      </c>
      <c r="C379">
        <v>0</v>
      </c>
      <c r="D379" s="48">
        <v>0</v>
      </c>
      <c r="E379">
        <v>10</v>
      </c>
      <c r="F379">
        <v>5</v>
      </c>
      <c r="G379">
        <v>0</v>
      </c>
      <c r="H379" s="48">
        <v>0</v>
      </c>
      <c r="I379">
        <v>5</v>
      </c>
      <c r="J379">
        <v>0</v>
      </c>
      <c r="K379">
        <v>0</v>
      </c>
      <c r="L379" s="48"/>
      <c r="M379">
        <v>0</v>
      </c>
      <c r="N379">
        <v>5</v>
      </c>
      <c r="O379">
        <v>0</v>
      </c>
      <c r="P379" s="48">
        <v>0</v>
      </c>
      <c r="Q379">
        <v>5</v>
      </c>
      <c r="R379">
        <v>20</v>
      </c>
      <c r="S379">
        <v>10</v>
      </c>
      <c r="T379" s="48">
        <v>0.4</v>
      </c>
      <c r="U379">
        <v>25</v>
      </c>
      <c r="V379">
        <v>65</v>
      </c>
      <c r="W379">
        <v>15</v>
      </c>
      <c r="X379" s="48">
        <v>0.1875</v>
      </c>
      <c r="Y379">
        <v>80</v>
      </c>
      <c r="Z379">
        <v>185</v>
      </c>
      <c r="AA379">
        <v>35</v>
      </c>
      <c r="AB379" s="48">
        <v>0.16279069767441862</v>
      </c>
      <c r="AC379">
        <v>215</v>
      </c>
      <c r="AD379">
        <v>315</v>
      </c>
      <c r="AE379">
        <v>75</v>
      </c>
      <c r="AF379" s="48">
        <v>0.189873417721519</v>
      </c>
      <c r="AG379">
        <v>395</v>
      </c>
      <c r="AH379">
        <v>290</v>
      </c>
      <c r="AI379">
        <v>50</v>
      </c>
      <c r="AJ379" s="48">
        <v>0.14705882352941177</v>
      </c>
      <c r="AK379">
        <v>340</v>
      </c>
    </row>
    <row r="380" spans="1:37" hidden="1" x14ac:dyDescent="0.25">
      <c r="A380" t="s">
        <v>139</v>
      </c>
      <c r="B380">
        <v>10</v>
      </c>
      <c r="C380">
        <v>0</v>
      </c>
      <c r="D380" s="48">
        <v>0</v>
      </c>
      <c r="E380">
        <v>10</v>
      </c>
      <c r="F380">
        <v>10</v>
      </c>
      <c r="G380">
        <v>0</v>
      </c>
      <c r="H380" s="48">
        <v>0</v>
      </c>
      <c r="I380">
        <v>10</v>
      </c>
      <c r="J380">
        <v>0</v>
      </c>
      <c r="K380">
        <v>0</v>
      </c>
      <c r="L380" s="48"/>
      <c r="M380">
        <v>0</v>
      </c>
      <c r="N380">
        <v>5</v>
      </c>
      <c r="O380">
        <v>0</v>
      </c>
      <c r="P380" s="48">
        <v>0</v>
      </c>
      <c r="Q380">
        <v>5</v>
      </c>
      <c r="R380">
        <v>25</v>
      </c>
      <c r="S380">
        <v>0</v>
      </c>
      <c r="T380" s="48">
        <v>0</v>
      </c>
      <c r="U380">
        <v>25</v>
      </c>
      <c r="V380">
        <v>85</v>
      </c>
      <c r="W380">
        <v>5</v>
      </c>
      <c r="X380" s="48">
        <v>5.5555555555555552E-2</v>
      </c>
      <c r="Y380">
        <v>90</v>
      </c>
      <c r="Z380">
        <v>115</v>
      </c>
      <c r="AA380">
        <v>5</v>
      </c>
      <c r="AB380" s="48">
        <v>4.1666666666666664E-2</v>
      </c>
      <c r="AC380">
        <v>120</v>
      </c>
      <c r="AD380">
        <v>120</v>
      </c>
      <c r="AE380">
        <v>10</v>
      </c>
      <c r="AF380" s="48">
        <v>7.6923076923076927E-2</v>
      </c>
      <c r="AG380">
        <v>130</v>
      </c>
      <c r="AH380">
        <v>180</v>
      </c>
      <c r="AI380">
        <v>25</v>
      </c>
      <c r="AJ380" s="48">
        <v>0.125</v>
      </c>
      <c r="AK380">
        <v>200</v>
      </c>
    </row>
    <row r="381" spans="1:37" hidden="1" x14ac:dyDescent="0.25">
      <c r="A381" t="s">
        <v>140</v>
      </c>
      <c r="B381">
        <v>5</v>
      </c>
      <c r="C381">
        <v>0</v>
      </c>
      <c r="D381" s="48">
        <v>0</v>
      </c>
      <c r="E381">
        <v>5</v>
      </c>
      <c r="F381">
        <v>5</v>
      </c>
      <c r="G381">
        <v>0</v>
      </c>
      <c r="H381" s="48">
        <v>0</v>
      </c>
      <c r="I381">
        <v>5</v>
      </c>
      <c r="J381">
        <v>0</v>
      </c>
      <c r="K381">
        <v>0</v>
      </c>
      <c r="L381" s="48"/>
      <c r="M381">
        <v>0</v>
      </c>
      <c r="N381">
        <v>0</v>
      </c>
      <c r="O381">
        <v>0</v>
      </c>
      <c r="P381" s="48"/>
      <c r="Q381">
        <v>0</v>
      </c>
      <c r="R381">
        <v>10</v>
      </c>
      <c r="S381">
        <v>0</v>
      </c>
      <c r="T381" s="48">
        <v>0</v>
      </c>
      <c r="U381">
        <v>10</v>
      </c>
      <c r="V381">
        <v>15</v>
      </c>
      <c r="W381">
        <v>5</v>
      </c>
      <c r="X381" s="48">
        <v>0.33333333333333331</v>
      </c>
      <c r="Y381">
        <v>15</v>
      </c>
      <c r="Z381">
        <v>5</v>
      </c>
      <c r="AA381">
        <v>0</v>
      </c>
      <c r="AB381" s="48">
        <v>0</v>
      </c>
      <c r="AC381">
        <v>5</v>
      </c>
      <c r="AD381">
        <v>55</v>
      </c>
      <c r="AE381">
        <v>5</v>
      </c>
      <c r="AF381" s="48">
        <v>8.3333333333333329E-2</v>
      </c>
      <c r="AG381">
        <v>60</v>
      </c>
      <c r="AH381">
        <v>55</v>
      </c>
      <c r="AI381">
        <v>5</v>
      </c>
      <c r="AJ381" s="48">
        <v>9.0909090909090912E-2</v>
      </c>
      <c r="AK381">
        <v>55</v>
      </c>
    </row>
    <row r="382" spans="1:37" hidden="1" x14ac:dyDescent="0.25">
      <c r="A382" t="s">
        <v>141</v>
      </c>
      <c r="B382">
        <v>15</v>
      </c>
      <c r="C382">
        <v>0</v>
      </c>
      <c r="D382" s="48">
        <v>0</v>
      </c>
      <c r="E382">
        <v>15</v>
      </c>
      <c r="F382">
        <v>10</v>
      </c>
      <c r="G382">
        <v>0</v>
      </c>
      <c r="H382" s="48">
        <v>0</v>
      </c>
      <c r="I382">
        <v>10</v>
      </c>
      <c r="J382">
        <v>0</v>
      </c>
      <c r="K382">
        <v>0</v>
      </c>
      <c r="L382" s="48"/>
      <c r="M382">
        <v>0</v>
      </c>
      <c r="N382">
        <v>10</v>
      </c>
      <c r="O382">
        <v>0</v>
      </c>
      <c r="P382" s="48">
        <v>0</v>
      </c>
      <c r="Q382">
        <v>15</v>
      </c>
      <c r="R382">
        <v>15</v>
      </c>
      <c r="S382">
        <v>5</v>
      </c>
      <c r="T382" s="48">
        <v>0.25</v>
      </c>
      <c r="U382">
        <v>20</v>
      </c>
      <c r="V382">
        <v>5</v>
      </c>
      <c r="W382">
        <v>0</v>
      </c>
      <c r="X382" s="48">
        <v>0</v>
      </c>
      <c r="Y382">
        <v>5</v>
      </c>
      <c r="Z382">
        <v>40</v>
      </c>
      <c r="AA382">
        <v>5</v>
      </c>
      <c r="AB382" s="48">
        <v>0.1111111111111111</v>
      </c>
      <c r="AC382">
        <v>45</v>
      </c>
      <c r="AD382">
        <v>200</v>
      </c>
      <c r="AE382">
        <v>15</v>
      </c>
      <c r="AF382" s="48">
        <v>6.9767441860465115E-2</v>
      </c>
      <c r="AG382">
        <v>215</v>
      </c>
      <c r="AH382">
        <v>165</v>
      </c>
      <c r="AI382">
        <v>40</v>
      </c>
      <c r="AJ382" s="48">
        <v>0.1951219512195122</v>
      </c>
      <c r="AK382">
        <v>205</v>
      </c>
    </row>
    <row r="383" spans="1:37" hidden="1" x14ac:dyDescent="0.25">
      <c r="A383" t="s">
        <v>142</v>
      </c>
      <c r="B383">
        <v>5</v>
      </c>
      <c r="C383">
        <v>0</v>
      </c>
      <c r="D383" s="48">
        <v>0</v>
      </c>
      <c r="E383">
        <v>5</v>
      </c>
      <c r="F383">
        <v>10</v>
      </c>
      <c r="G383">
        <v>0</v>
      </c>
      <c r="H383" s="48">
        <v>0</v>
      </c>
      <c r="I383">
        <v>10</v>
      </c>
      <c r="J383">
        <v>0</v>
      </c>
      <c r="K383">
        <v>0</v>
      </c>
      <c r="L383" s="48"/>
      <c r="M383">
        <v>0</v>
      </c>
      <c r="N383">
        <v>0</v>
      </c>
      <c r="O383">
        <v>0</v>
      </c>
      <c r="P383" s="48"/>
      <c r="Q383">
        <v>0</v>
      </c>
      <c r="R383">
        <v>15</v>
      </c>
      <c r="S383">
        <v>0</v>
      </c>
      <c r="T383" s="48">
        <v>0</v>
      </c>
      <c r="U383">
        <v>15</v>
      </c>
      <c r="V383">
        <v>25</v>
      </c>
      <c r="W383">
        <v>0</v>
      </c>
      <c r="X383" s="48">
        <v>0</v>
      </c>
      <c r="Y383">
        <v>25</v>
      </c>
      <c r="Z383">
        <v>50</v>
      </c>
      <c r="AA383">
        <v>5</v>
      </c>
      <c r="AB383" s="48">
        <v>0.1</v>
      </c>
      <c r="AC383">
        <v>50</v>
      </c>
      <c r="AD383">
        <v>45</v>
      </c>
      <c r="AE383">
        <v>0</v>
      </c>
      <c r="AF383" s="48">
        <v>0</v>
      </c>
      <c r="AG383">
        <v>45</v>
      </c>
      <c r="AH383">
        <v>30</v>
      </c>
      <c r="AI383">
        <v>0</v>
      </c>
      <c r="AJ383" s="48">
        <v>0</v>
      </c>
      <c r="AK383">
        <v>30</v>
      </c>
    </row>
    <row r="384" spans="1:37" hidden="1" x14ac:dyDescent="0.25">
      <c r="A384" t="s">
        <v>143</v>
      </c>
      <c r="B384">
        <v>5</v>
      </c>
      <c r="C384">
        <v>0</v>
      </c>
      <c r="D384" s="48">
        <v>0</v>
      </c>
      <c r="E384">
        <v>5</v>
      </c>
      <c r="F384">
        <v>5</v>
      </c>
      <c r="G384">
        <v>0</v>
      </c>
      <c r="H384" s="48">
        <v>0</v>
      </c>
      <c r="I384">
        <v>5</v>
      </c>
      <c r="J384">
        <v>0</v>
      </c>
      <c r="K384">
        <v>0</v>
      </c>
      <c r="L384" s="48"/>
      <c r="M384">
        <v>0</v>
      </c>
      <c r="N384">
        <v>30</v>
      </c>
      <c r="O384">
        <v>0</v>
      </c>
      <c r="P384" s="48">
        <v>0</v>
      </c>
      <c r="Q384">
        <v>35</v>
      </c>
      <c r="R384">
        <v>25</v>
      </c>
      <c r="S384">
        <v>0</v>
      </c>
      <c r="T384" s="48">
        <v>0</v>
      </c>
      <c r="U384">
        <v>25</v>
      </c>
      <c r="V384">
        <v>100</v>
      </c>
      <c r="W384">
        <v>10</v>
      </c>
      <c r="X384" s="48">
        <v>9.0909090909090912E-2</v>
      </c>
      <c r="Y384">
        <v>110</v>
      </c>
      <c r="Z384">
        <v>145</v>
      </c>
      <c r="AA384">
        <v>15</v>
      </c>
      <c r="AB384" s="48">
        <v>9.375E-2</v>
      </c>
      <c r="AC384">
        <v>160</v>
      </c>
      <c r="AD384">
        <v>115</v>
      </c>
      <c r="AE384">
        <v>20</v>
      </c>
      <c r="AF384" s="48">
        <v>0.15384615384615385</v>
      </c>
      <c r="AG384">
        <v>130</v>
      </c>
      <c r="AH384">
        <v>105</v>
      </c>
      <c r="AI384">
        <v>10</v>
      </c>
      <c r="AJ384" s="48">
        <v>9.0909090909090912E-2</v>
      </c>
      <c r="AK384">
        <v>110</v>
      </c>
    </row>
    <row r="385" spans="1:37" hidden="1" x14ac:dyDescent="0.25">
      <c r="A385" t="s">
        <v>144</v>
      </c>
      <c r="B385">
        <v>15</v>
      </c>
      <c r="C385">
        <v>0</v>
      </c>
      <c r="D385" s="48">
        <v>0</v>
      </c>
      <c r="E385">
        <v>15</v>
      </c>
      <c r="F385">
        <v>0</v>
      </c>
      <c r="G385">
        <v>0</v>
      </c>
      <c r="H385" s="48"/>
      <c r="I385">
        <v>0</v>
      </c>
      <c r="J385">
        <v>0</v>
      </c>
      <c r="K385">
        <v>0</v>
      </c>
      <c r="L385" s="48"/>
      <c r="M385">
        <v>0</v>
      </c>
      <c r="N385">
        <v>110</v>
      </c>
      <c r="O385">
        <v>0</v>
      </c>
      <c r="P385" s="48">
        <v>0</v>
      </c>
      <c r="Q385">
        <v>110</v>
      </c>
      <c r="R385">
        <v>315</v>
      </c>
      <c r="S385">
        <v>5</v>
      </c>
      <c r="T385" s="48">
        <v>1.5625E-2</v>
      </c>
      <c r="U385">
        <v>320</v>
      </c>
      <c r="V385">
        <v>895</v>
      </c>
      <c r="W385">
        <v>20</v>
      </c>
      <c r="X385" s="48">
        <v>2.185792349726776E-2</v>
      </c>
      <c r="Y385">
        <v>915</v>
      </c>
      <c r="Z385">
        <v>1550</v>
      </c>
      <c r="AA385">
        <v>60</v>
      </c>
      <c r="AB385" s="48">
        <v>3.7267080745341616E-2</v>
      </c>
      <c r="AC385">
        <v>1610</v>
      </c>
      <c r="AD385">
        <v>1280</v>
      </c>
      <c r="AE385">
        <v>45</v>
      </c>
      <c r="AF385" s="48">
        <v>3.3962264150943396E-2</v>
      </c>
      <c r="AG385">
        <v>1325</v>
      </c>
      <c r="AH385">
        <v>485</v>
      </c>
      <c r="AI385">
        <v>15</v>
      </c>
      <c r="AJ385" s="48">
        <v>2.9702970297029702E-2</v>
      </c>
      <c r="AK385">
        <v>505</v>
      </c>
    </row>
    <row r="386" spans="1:37" hidden="1" x14ac:dyDescent="0.25">
      <c r="A386" t="s">
        <v>145</v>
      </c>
      <c r="B386">
        <v>10</v>
      </c>
      <c r="C386">
        <v>0</v>
      </c>
      <c r="D386" s="48">
        <v>0</v>
      </c>
      <c r="E386">
        <v>10</v>
      </c>
      <c r="F386">
        <v>10</v>
      </c>
      <c r="G386">
        <v>0</v>
      </c>
      <c r="H386" s="48">
        <v>0</v>
      </c>
      <c r="I386">
        <v>10</v>
      </c>
      <c r="J386">
        <v>0</v>
      </c>
      <c r="K386">
        <v>0</v>
      </c>
      <c r="L386" s="48"/>
      <c r="M386">
        <v>0</v>
      </c>
      <c r="N386">
        <v>15</v>
      </c>
      <c r="O386">
        <v>0</v>
      </c>
      <c r="P386" s="48">
        <v>0</v>
      </c>
      <c r="Q386">
        <v>15</v>
      </c>
      <c r="R386">
        <v>5</v>
      </c>
      <c r="S386">
        <v>0</v>
      </c>
      <c r="T386" s="48">
        <v>0</v>
      </c>
      <c r="U386">
        <v>10</v>
      </c>
      <c r="V386">
        <v>25</v>
      </c>
      <c r="W386">
        <v>0</v>
      </c>
      <c r="X386" s="48">
        <v>0</v>
      </c>
      <c r="Y386">
        <v>25</v>
      </c>
      <c r="Z386">
        <v>85</v>
      </c>
      <c r="AA386">
        <v>5</v>
      </c>
      <c r="AB386" s="48">
        <v>5.2631578947368418E-2</v>
      </c>
      <c r="AC386">
        <v>95</v>
      </c>
      <c r="AD386">
        <v>175</v>
      </c>
      <c r="AE386">
        <v>10</v>
      </c>
      <c r="AF386" s="48">
        <v>5.2631578947368418E-2</v>
      </c>
      <c r="AG386">
        <v>190</v>
      </c>
      <c r="AH386">
        <v>325</v>
      </c>
      <c r="AI386">
        <v>30</v>
      </c>
      <c r="AJ386" s="48">
        <v>8.5714285714285715E-2</v>
      </c>
      <c r="AK386">
        <v>350</v>
      </c>
    </row>
    <row r="387" spans="1:37" hidden="1" x14ac:dyDescent="0.25">
      <c r="A387" t="s">
        <v>146</v>
      </c>
      <c r="B387">
        <v>0</v>
      </c>
      <c r="C387">
        <v>0</v>
      </c>
      <c r="D387" s="48">
        <v>0</v>
      </c>
      <c r="E387">
        <v>0</v>
      </c>
      <c r="F387">
        <v>5</v>
      </c>
      <c r="G387">
        <v>0</v>
      </c>
      <c r="H387" s="48">
        <v>0</v>
      </c>
      <c r="I387">
        <v>5</v>
      </c>
      <c r="J387">
        <v>0</v>
      </c>
      <c r="K387">
        <v>0</v>
      </c>
      <c r="L387" s="48"/>
      <c r="M387">
        <v>0</v>
      </c>
      <c r="N387">
        <v>0</v>
      </c>
      <c r="O387">
        <v>0</v>
      </c>
      <c r="P387" s="48"/>
      <c r="Q387">
        <v>0</v>
      </c>
      <c r="R387">
        <v>0</v>
      </c>
      <c r="S387">
        <v>0</v>
      </c>
      <c r="T387" s="48"/>
      <c r="U387">
        <v>0</v>
      </c>
      <c r="V387">
        <v>5</v>
      </c>
      <c r="W387">
        <v>0</v>
      </c>
      <c r="X387" s="48">
        <v>0</v>
      </c>
      <c r="Y387">
        <v>5</v>
      </c>
      <c r="Z387">
        <v>0</v>
      </c>
      <c r="AA387">
        <v>0</v>
      </c>
      <c r="AB387" s="48"/>
      <c r="AC387">
        <v>0</v>
      </c>
      <c r="AD387">
        <v>20</v>
      </c>
      <c r="AE387">
        <v>0</v>
      </c>
      <c r="AF387" s="48">
        <v>0</v>
      </c>
      <c r="AG387">
        <v>20</v>
      </c>
      <c r="AH387">
        <v>35</v>
      </c>
      <c r="AI387">
        <v>0</v>
      </c>
      <c r="AJ387" s="48">
        <v>0</v>
      </c>
      <c r="AK387">
        <v>35</v>
      </c>
    </row>
    <row r="388" spans="1:37" hidden="1" x14ac:dyDescent="0.25">
      <c r="A388" t="s">
        <v>147</v>
      </c>
      <c r="B388">
        <v>15</v>
      </c>
      <c r="C388">
        <v>0</v>
      </c>
      <c r="D388" s="48">
        <v>0</v>
      </c>
      <c r="E388">
        <v>15</v>
      </c>
      <c r="F388">
        <v>40</v>
      </c>
      <c r="G388">
        <v>0</v>
      </c>
      <c r="H388" s="48">
        <v>0</v>
      </c>
      <c r="I388">
        <v>40</v>
      </c>
      <c r="J388">
        <v>0</v>
      </c>
      <c r="K388">
        <v>0</v>
      </c>
      <c r="L388" s="48"/>
      <c r="M388">
        <v>0</v>
      </c>
      <c r="N388">
        <v>10</v>
      </c>
      <c r="O388">
        <v>0</v>
      </c>
      <c r="P388" s="48">
        <v>0</v>
      </c>
      <c r="Q388">
        <v>10</v>
      </c>
      <c r="R388">
        <v>225</v>
      </c>
      <c r="S388">
        <v>10</v>
      </c>
      <c r="T388" s="48">
        <v>4.2553191489361701E-2</v>
      </c>
      <c r="U388">
        <v>235</v>
      </c>
      <c r="V388">
        <v>465</v>
      </c>
      <c r="W388">
        <v>35</v>
      </c>
      <c r="X388" s="48">
        <v>7.0000000000000007E-2</v>
      </c>
      <c r="Y388">
        <v>500</v>
      </c>
      <c r="Z388">
        <v>470</v>
      </c>
      <c r="AA388">
        <v>80</v>
      </c>
      <c r="AB388" s="48">
        <v>0.14678899082568808</v>
      </c>
      <c r="AC388">
        <v>545</v>
      </c>
      <c r="AD388">
        <v>395</v>
      </c>
      <c r="AE388">
        <v>65</v>
      </c>
      <c r="AF388" s="48">
        <v>0.14130434782608695</v>
      </c>
      <c r="AG388">
        <v>460</v>
      </c>
      <c r="AH388">
        <v>565</v>
      </c>
      <c r="AI388">
        <v>55</v>
      </c>
      <c r="AJ388" s="48">
        <v>8.7999999999999995E-2</v>
      </c>
      <c r="AK388">
        <v>625</v>
      </c>
    </row>
    <row r="389" spans="1:37" hidden="1" x14ac:dyDescent="0.25">
      <c r="A389" t="s">
        <v>148</v>
      </c>
      <c r="B389">
        <v>5</v>
      </c>
      <c r="C389">
        <v>0</v>
      </c>
      <c r="D389" s="48">
        <v>0</v>
      </c>
      <c r="E389">
        <v>10</v>
      </c>
      <c r="F389">
        <v>10</v>
      </c>
      <c r="G389">
        <v>0</v>
      </c>
      <c r="H389" s="48">
        <v>0</v>
      </c>
      <c r="I389">
        <v>15</v>
      </c>
      <c r="J389">
        <v>0</v>
      </c>
      <c r="K389">
        <v>0</v>
      </c>
      <c r="L389" s="48"/>
      <c r="M389">
        <v>0</v>
      </c>
      <c r="N389">
        <v>20</v>
      </c>
      <c r="O389">
        <v>0</v>
      </c>
      <c r="P389" s="48">
        <v>0</v>
      </c>
      <c r="Q389">
        <v>20</v>
      </c>
      <c r="R389">
        <v>30</v>
      </c>
      <c r="S389">
        <v>0</v>
      </c>
      <c r="T389" s="48">
        <v>0</v>
      </c>
      <c r="U389">
        <v>30</v>
      </c>
      <c r="V389">
        <v>140</v>
      </c>
      <c r="W389">
        <v>5</v>
      </c>
      <c r="X389" s="48">
        <v>3.3333333333333333E-2</v>
      </c>
      <c r="Y389">
        <v>150</v>
      </c>
      <c r="Z389">
        <v>245</v>
      </c>
      <c r="AA389">
        <v>25</v>
      </c>
      <c r="AB389" s="48">
        <v>9.0909090909090912E-2</v>
      </c>
      <c r="AC389">
        <v>275</v>
      </c>
      <c r="AD389">
        <v>285</v>
      </c>
      <c r="AE389">
        <v>40</v>
      </c>
      <c r="AF389" s="48">
        <v>0.12307692307692308</v>
      </c>
      <c r="AG389">
        <v>325</v>
      </c>
      <c r="AH389">
        <v>630</v>
      </c>
      <c r="AI389">
        <v>155</v>
      </c>
      <c r="AJ389" s="48">
        <v>0.19745222929936307</v>
      </c>
      <c r="AK389">
        <v>785</v>
      </c>
    </row>
    <row r="390" spans="1:37" hidden="1" x14ac:dyDescent="0.25">
      <c r="A390" t="s">
        <v>149</v>
      </c>
      <c r="B390">
        <v>15</v>
      </c>
      <c r="C390">
        <v>0</v>
      </c>
      <c r="D390" s="48">
        <v>0</v>
      </c>
      <c r="E390">
        <v>15</v>
      </c>
      <c r="F390">
        <v>35</v>
      </c>
      <c r="G390">
        <v>5</v>
      </c>
      <c r="H390" s="48">
        <v>0.14285714285714285</v>
      </c>
      <c r="I390">
        <v>35</v>
      </c>
      <c r="J390">
        <v>0</v>
      </c>
      <c r="K390">
        <v>0</v>
      </c>
      <c r="L390" s="48"/>
      <c r="M390">
        <v>0</v>
      </c>
      <c r="N390">
        <v>0</v>
      </c>
      <c r="O390">
        <v>0</v>
      </c>
      <c r="P390" s="48"/>
      <c r="Q390">
        <v>0</v>
      </c>
      <c r="R390">
        <v>10</v>
      </c>
      <c r="S390">
        <v>0</v>
      </c>
      <c r="T390" s="48">
        <v>0</v>
      </c>
      <c r="U390">
        <v>10</v>
      </c>
      <c r="V390">
        <v>45</v>
      </c>
      <c r="W390">
        <v>5</v>
      </c>
      <c r="X390" s="48">
        <v>0.1111111111111111</v>
      </c>
      <c r="Y390">
        <v>45</v>
      </c>
      <c r="Z390">
        <v>110</v>
      </c>
      <c r="AA390">
        <v>5</v>
      </c>
      <c r="AB390" s="48">
        <v>4.1666666666666664E-2</v>
      </c>
      <c r="AC390">
        <v>120</v>
      </c>
      <c r="AD390">
        <v>115</v>
      </c>
      <c r="AE390">
        <v>15</v>
      </c>
      <c r="AF390" s="48">
        <v>0.11538461538461539</v>
      </c>
      <c r="AG390">
        <v>130</v>
      </c>
      <c r="AH390">
        <v>145</v>
      </c>
      <c r="AI390">
        <v>20</v>
      </c>
      <c r="AJ390" s="48">
        <v>0.125</v>
      </c>
      <c r="AK390">
        <v>160</v>
      </c>
    </row>
    <row r="391" spans="1:37" hidden="1" x14ac:dyDescent="0.25">
      <c r="A391" t="s">
        <v>150</v>
      </c>
      <c r="B391">
        <v>5</v>
      </c>
      <c r="C391">
        <v>0</v>
      </c>
      <c r="D391" s="48">
        <v>0</v>
      </c>
      <c r="E391">
        <v>5</v>
      </c>
      <c r="F391">
        <v>5</v>
      </c>
      <c r="G391">
        <v>0</v>
      </c>
      <c r="H391" s="48">
        <v>0</v>
      </c>
      <c r="I391">
        <v>5</v>
      </c>
      <c r="J391">
        <v>0</v>
      </c>
      <c r="K391">
        <v>0</v>
      </c>
      <c r="L391" s="48"/>
      <c r="M391">
        <v>0</v>
      </c>
      <c r="N391">
        <v>5</v>
      </c>
      <c r="O391">
        <v>0</v>
      </c>
      <c r="P391" s="48">
        <v>0</v>
      </c>
      <c r="Q391">
        <v>5</v>
      </c>
      <c r="R391">
        <v>15</v>
      </c>
      <c r="S391">
        <v>0</v>
      </c>
      <c r="T391" s="48">
        <v>0</v>
      </c>
      <c r="U391">
        <v>15</v>
      </c>
      <c r="V391">
        <v>15</v>
      </c>
      <c r="W391">
        <v>0</v>
      </c>
      <c r="X391" s="48">
        <v>0</v>
      </c>
      <c r="Y391">
        <v>15</v>
      </c>
      <c r="Z391">
        <v>20</v>
      </c>
      <c r="AA391">
        <v>0</v>
      </c>
      <c r="AB391" s="48">
        <v>0</v>
      </c>
      <c r="AC391">
        <v>20</v>
      </c>
      <c r="AD391">
        <v>55</v>
      </c>
      <c r="AE391">
        <v>0</v>
      </c>
      <c r="AF391" s="48">
        <v>0</v>
      </c>
      <c r="AG391">
        <v>60</v>
      </c>
      <c r="AH391">
        <v>175</v>
      </c>
      <c r="AI391">
        <v>5</v>
      </c>
      <c r="AJ391" s="48">
        <v>2.7027027027027029E-2</v>
      </c>
      <c r="AK391">
        <v>185</v>
      </c>
    </row>
    <row r="392" spans="1:37" hidden="1" x14ac:dyDescent="0.25">
      <c r="A392" t="s">
        <v>151</v>
      </c>
      <c r="B392">
        <v>20</v>
      </c>
      <c r="C392">
        <v>0</v>
      </c>
      <c r="D392" s="48">
        <v>0</v>
      </c>
      <c r="E392">
        <v>20</v>
      </c>
      <c r="F392">
        <v>5</v>
      </c>
      <c r="G392">
        <v>0</v>
      </c>
      <c r="H392" s="48">
        <v>0</v>
      </c>
      <c r="I392">
        <v>5</v>
      </c>
      <c r="J392">
        <v>0</v>
      </c>
      <c r="K392">
        <v>0</v>
      </c>
      <c r="L392" s="48"/>
      <c r="M392">
        <v>0</v>
      </c>
      <c r="N392">
        <v>30</v>
      </c>
      <c r="O392">
        <v>0</v>
      </c>
      <c r="P392" s="48">
        <v>0</v>
      </c>
      <c r="Q392">
        <v>30</v>
      </c>
      <c r="R392">
        <v>0</v>
      </c>
      <c r="S392">
        <v>0</v>
      </c>
      <c r="T392" s="48"/>
      <c r="U392">
        <v>0</v>
      </c>
      <c r="V392">
        <v>130</v>
      </c>
      <c r="W392">
        <v>5</v>
      </c>
      <c r="X392" s="48">
        <v>3.7037037037037035E-2</v>
      </c>
      <c r="Y392">
        <v>135</v>
      </c>
      <c r="Z392">
        <v>135</v>
      </c>
      <c r="AA392">
        <v>10</v>
      </c>
      <c r="AB392" s="48">
        <v>7.1428571428571425E-2</v>
      </c>
      <c r="AC392">
        <v>140</v>
      </c>
      <c r="AD392">
        <v>195</v>
      </c>
      <c r="AE392">
        <v>10</v>
      </c>
      <c r="AF392" s="48">
        <v>4.878048780487805E-2</v>
      </c>
      <c r="AG392">
        <v>205</v>
      </c>
      <c r="AH392">
        <v>455</v>
      </c>
      <c r="AI392">
        <v>30</v>
      </c>
      <c r="AJ392" s="48">
        <v>6.25E-2</v>
      </c>
      <c r="AK392">
        <v>480</v>
      </c>
    </row>
    <row r="393" spans="1:37" hidden="1" x14ac:dyDescent="0.25">
      <c r="A393" t="s">
        <v>152</v>
      </c>
      <c r="B393">
        <v>10</v>
      </c>
      <c r="C393">
        <v>0</v>
      </c>
      <c r="D393" s="48">
        <v>0</v>
      </c>
      <c r="E393">
        <v>10</v>
      </c>
      <c r="F393">
        <v>0</v>
      </c>
      <c r="G393">
        <v>0</v>
      </c>
      <c r="H393" s="48"/>
      <c r="I393">
        <v>0</v>
      </c>
      <c r="J393">
        <v>0</v>
      </c>
      <c r="K393">
        <v>0</v>
      </c>
      <c r="L393" s="48"/>
      <c r="M393">
        <v>0</v>
      </c>
      <c r="N393">
        <v>0</v>
      </c>
      <c r="O393">
        <v>0</v>
      </c>
      <c r="P393" s="48"/>
      <c r="Q393">
        <v>0</v>
      </c>
      <c r="R393">
        <v>10</v>
      </c>
      <c r="S393">
        <v>0</v>
      </c>
      <c r="T393" s="48">
        <v>0</v>
      </c>
      <c r="U393">
        <v>10</v>
      </c>
      <c r="V393">
        <v>15</v>
      </c>
      <c r="W393">
        <v>0</v>
      </c>
      <c r="X393" s="48">
        <v>0</v>
      </c>
      <c r="Y393">
        <v>15</v>
      </c>
      <c r="Z393">
        <v>40</v>
      </c>
      <c r="AA393">
        <v>0</v>
      </c>
      <c r="AB393" s="48">
        <v>0</v>
      </c>
      <c r="AC393">
        <v>45</v>
      </c>
      <c r="AD393">
        <v>85</v>
      </c>
      <c r="AE393">
        <v>10</v>
      </c>
      <c r="AF393" s="48">
        <v>0.1111111111111111</v>
      </c>
      <c r="AG393">
        <v>90</v>
      </c>
      <c r="AH393">
        <v>155</v>
      </c>
      <c r="AI393">
        <v>5</v>
      </c>
      <c r="AJ393" s="48">
        <v>3.125E-2</v>
      </c>
      <c r="AK393">
        <v>160</v>
      </c>
    </row>
    <row r="394" spans="1:37" hidden="1" x14ac:dyDescent="0.25">
      <c r="A394" t="s">
        <v>153</v>
      </c>
      <c r="B394">
        <v>10</v>
      </c>
      <c r="C394">
        <v>0</v>
      </c>
      <c r="D394" s="48">
        <v>0</v>
      </c>
      <c r="E394">
        <v>10</v>
      </c>
      <c r="F394">
        <v>0</v>
      </c>
      <c r="G394">
        <v>0</v>
      </c>
      <c r="H394" s="48"/>
      <c r="I394">
        <v>0</v>
      </c>
      <c r="J394">
        <v>0</v>
      </c>
      <c r="K394">
        <v>0</v>
      </c>
      <c r="L394" s="48"/>
      <c r="M394">
        <v>0</v>
      </c>
      <c r="N394">
        <v>15</v>
      </c>
      <c r="O394">
        <v>0</v>
      </c>
      <c r="P394" s="48">
        <v>0</v>
      </c>
      <c r="Q394">
        <v>15</v>
      </c>
      <c r="R394">
        <v>20</v>
      </c>
      <c r="S394">
        <v>0</v>
      </c>
      <c r="T394" s="48">
        <v>0</v>
      </c>
      <c r="U394">
        <v>25</v>
      </c>
      <c r="V394">
        <v>70</v>
      </c>
      <c r="W394">
        <v>5</v>
      </c>
      <c r="X394" s="48">
        <v>6.6666666666666666E-2</v>
      </c>
      <c r="Y394">
        <v>75</v>
      </c>
      <c r="Z394">
        <v>220</v>
      </c>
      <c r="AA394">
        <v>25</v>
      </c>
      <c r="AB394" s="48">
        <v>0.10204081632653061</v>
      </c>
      <c r="AC394">
        <v>245</v>
      </c>
      <c r="AD394">
        <v>145</v>
      </c>
      <c r="AE394">
        <v>15</v>
      </c>
      <c r="AF394" s="48">
        <v>9.375E-2</v>
      </c>
      <c r="AG394">
        <v>160</v>
      </c>
      <c r="AH394">
        <v>285</v>
      </c>
      <c r="AI394">
        <v>70</v>
      </c>
      <c r="AJ394" s="48">
        <v>0.19718309859154928</v>
      </c>
      <c r="AK394">
        <v>355</v>
      </c>
    </row>
    <row r="395" spans="1:37" hidden="1" x14ac:dyDescent="0.25">
      <c r="A395" t="s">
        <v>154</v>
      </c>
      <c r="B395">
        <v>10</v>
      </c>
      <c r="C395">
        <v>0</v>
      </c>
      <c r="D395" s="48">
        <v>0</v>
      </c>
      <c r="E395">
        <v>10</v>
      </c>
      <c r="F395">
        <v>5</v>
      </c>
      <c r="G395">
        <v>0</v>
      </c>
      <c r="H395" s="48">
        <v>0</v>
      </c>
      <c r="I395">
        <v>5</v>
      </c>
      <c r="J395">
        <v>0</v>
      </c>
      <c r="K395">
        <v>0</v>
      </c>
      <c r="L395" s="48"/>
      <c r="M395">
        <v>0</v>
      </c>
      <c r="N395">
        <v>0</v>
      </c>
      <c r="O395">
        <v>0</v>
      </c>
      <c r="P395" s="48"/>
      <c r="Q395">
        <v>0</v>
      </c>
      <c r="R395">
        <v>10</v>
      </c>
      <c r="S395">
        <v>0</v>
      </c>
      <c r="T395" s="48">
        <v>0</v>
      </c>
      <c r="U395">
        <v>10</v>
      </c>
      <c r="V395">
        <v>25</v>
      </c>
      <c r="W395">
        <v>5</v>
      </c>
      <c r="X395" s="48">
        <v>0.2</v>
      </c>
      <c r="Y395">
        <v>25</v>
      </c>
      <c r="Z395">
        <v>65</v>
      </c>
      <c r="AA395">
        <v>20</v>
      </c>
      <c r="AB395" s="48">
        <v>0.23529411764705882</v>
      </c>
      <c r="AC395">
        <v>85</v>
      </c>
      <c r="AD395">
        <v>70</v>
      </c>
      <c r="AE395">
        <v>10</v>
      </c>
      <c r="AF395" s="48">
        <v>0.125</v>
      </c>
      <c r="AG395">
        <v>80</v>
      </c>
      <c r="AH395">
        <v>235</v>
      </c>
      <c r="AI395">
        <v>25</v>
      </c>
      <c r="AJ395" s="48">
        <v>9.8039215686274508E-2</v>
      </c>
      <c r="AK395">
        <v>255</v>
      </c>
    </row>
    <row r="396" spans="1:37" hidden="1" x14ac:dyDescent="0.25">
      <c r="A396" t="s">
        <v>184</v>
      </c>
      <c r="B396">
        <v>0</v>
      </c>
      <c r="C396">
        <v>0</v>
      </c>
      <c r="D396" s="48">
        <v>0</v>
      </c>
      <c r="E396">
        <v>0</v>
      </c>
      <c r="F396">
        <v>5</v>
      </c>
      <c r="G396">
        <v>0</v>
      </c>
      <c r="H396" s="48">
        <v>0</v>
      </c>
      <c r="I396">
        <v>5</v>
      </c>
      <c r="J396">
        <v>0</v>
      </c>
      <c r="K396">
        <v>0</v>
      </c>
      <c r="L396" s="48"/>
      <c r="M396">
        <v>0</v>
      </c>
      <c r="N396">
        <v>0</v>
      </c>
      <c r="O396">
        <v>0</v>
      </c>
      <c r="P396" s="48"/>
      <c r="Q396">
        <v>0</v>
      </c>
      <c r="R396">
        <v>10</v>
      </c>
      <c r="S396">
        <v>0</v>
      </c>
      <c r="T396" s="48">
        <v>0</v>
      </c>
      <c r="U396">
        <v>10</v>
      </c>
      <c r="V396">
        <v>5</v>
      </c>
      <c r="W396">
        <v>0</v>
      </c>
      <c r="X396" s="48">
        <v>0</v>
      </c>
      <c r="Y396">
        <v>5</v>
      </c>
      <c r="Z396">
        <v>15</v>
      </c>
      <c r="AA396">
        <v>5</v>
      </c>
      <c r="AB396" s="48">
        <v>0.25</v>
      </c>
      <c r="AC396">
        <v>20</v>
      </c>
      <c r="AD396">
        <v>55</v>
      </c>
      <c r="AE396">
        <v>5</v>
      </c>
      <c r="AF396" s="48">
        <v>8.3333333333333329E-2</v>
      </c>
      <c r="AG396">
        <v>60</v>
      </c>
      <c r="AH396">
        <v>55</v>
      </c>
      <c r="AI396">
        <v>0</v>
      </c>
      <c r="AJ396" s="48">
        <v>0</v>
      </c>
      <c r="AK396">
        <v>60</v>
      </c>
    </row>
    <row r="397" spans="1:37" hidden="1" x14ac:dyDescent="0.25">
      <c r="A397" t="s">
        <v>155</v>
      </c>
      <c r="B397">
        <v>5</v>
      </c>
      <c r="C397">
        <v>0</v>
      </c>
      <c r="D397" s="48">
        <v>0</v>
      </c>
      <c r="E397">
        <v>5</v>
      </c>
      <c r="F397">
        <v>10</v>
      </c>
      <c r="G397">
        <v>0</v>
      </c>
      <c r="H397" s="48">
        <v>0</v>
      </c>
      <c r="I397">
        <v>10</v>
      </c>
      <c r="J397">
        <v>0</v>
      </c>
      <c r="K397">
        <v>0</v>
      </c>
      <c r="L397" s="48"/>
      <c r="M397">
        <v>0</v>
      </c>
      <c r="N397">
        <v>0</v>
      </c>
      <c r="O397">
        <v>0</v>
      </c>
      <c r="P397" s="48"/>
      <c r="Q397">
        <v>0</v>
      </c>
      <c r="R397">
        <v>20</v>
      </c>
      <c r="S397">
        <v>0</v>
      </c>
      <c r="T397" s="48">
        <v>0</v>
      </c>
      <c r="U397">
        <v>20</v>
      </c>
      <c r="V397">
        <v>10</v>
      </c>
      <c r="W397">
        <v>5</v>
      </c>
      <c r="X397" s="48">
        <v>0.5</v>
      </c>
      <c r="Y397">
        <v>10</v>
      </c>
      <c r="Z397">
        <v>10</v>
      </c>
      <c r="AA397">
        <v>0</v>
      </c>
      <c r="AB397" s="48">
        <v>0</v>
      </c>
      <c r="AC397">
        <v>10</v>
      </c>
      <c r="AD397">
        <v>175</v>
      </c>
      <c r="AE397">
        <v>15</v>
      </c>
      <c r="AF397" s="48">
        <v>7.8947368421052627E-2</v>
      </c>
      <c r="AG397">
        <v>190</v>
      </c>
      <c r="AH397">
        <v>65</v>
      </c>
      <c r="AI397">
        <v>5</v>
      </c>
      <c r="AJ397" s="48">
        <v>6.6666666666666666E-2</v>
      </c>
      <c r="AK397">
        <v>75</v>
      </c>
    </row>
    <row r="398" spans="1:37" hidden="1" x14ac:dyDescent="0.25">
      <c r="A398" t="s">
        <v>156</v>
      </c>
      <c r="B398">
        <v>10</v>
      </c>
      <c r="C398">
        <v>0</v>
      </c>
      <c r="D398" s="48">
        <v>0</v>
      </c>
      <c r="E398">
        <v>10</v>
      </c>
      <c r="F398">
        <v>20</v>
      </c>
      <c r="G398">
        <v>0</v>
      </c>
      <c r="H398" s="48">
        <v>0</v>
      </c>
      <c r="I398">
        <v>20</v>
      </c>
      <c r="J398">
        <v>0</v>
      </c>
      <c r="K398">
        <v>0</v>
      </c>
      <c r="L398" s="48"/>
      <c r="M398">
        <v>0</v>
      </c>
      <c r="N398">
        <v>15</v>
      </c>
      <c r="O398">
        <v>0</v>
      </c>
      <c r="P398" s="48">
        <v>0</v>
      </c>
      <c r="Q398">
        <v>15</v>
      </c>
      <c r="R398">
        <v>85</v>
      </c>
      <c r="S398">
        <v>5</v>
      </c>
      <c r="T398" s="48">
        <v>5.5555555555555552E-2</v>
      </c>
      <c r="U398">
        <v>90</v>
      </c>
      <c r="V398">
        <v>215</v>
      </c>
      <c r="W398">
        <v>20</v>
      </c>
      <c r="X398" s="48">
        <v>8.5106382978723402E-2</v>
      </c>
      <c r="Y398">
        <v>235</v>
      </c>
      <c r="Z398">
        <v>375</v>
      </c>
      <c r="AA398">
        <v>35</v>
      </c>
      <c r="AB398" s="48">
        <v>8.4337349397590355E-2</v>
      </c>
      <c r="AC398">
        <v>415</v>
      </c>
      <c r="AD398">
        <v>330</v>
      </c>
      <c r="AE398">
        <v>100</v>
      </c>
      <c r="AF398" s="48">
        <v>0.23255813953488372</v>
      </c>
      <c r="AG398">
        <v>430</v>
      </c>
      <c r="AH398">
        <v>325</v>
      </c>
      <c r="AI398">
        <v>80</v>
      </c>
      <c r="AJ398" s="48">
        <v>0.2</v>
      </c>
      <c r="AK398">
        <v>400</v>
      </c>
    </row>
    <row r="399" spans="1:37" hidden="1" x14ac:dyDescent="0.25">
      <c r="A399" t="s">
        <v>227</v>
      </c>
      <c r="B399">
        <v>1745</v>
      </c>
      <c r="C399">
        <v>105</v>
      </c>
      <c r="D399" s="48">
        <v>0</v>
      </c>
      <c r="E399">
        <v>1850</v>
      </c>
      <c r="F399">
        <v>1860</v>
      </c>
      <c r="G399">
        <v>120</v>
      </c>
      <c r="H399" s="48">
        <v>6.0453400503778336E-2</v>
      </c>
      <c r="I399">
        <v>1985</v>
      </c>
      <c r="J399">
        <v>15</v>
      </c>
      <c r="K399">
        <v>0</v>
      </c>
      <c r="L399" s="48">
        <v>0</v>
      </c>
      <c r="M399">
        <v>15</v>
      </c>
      <c r="N399">
        <v>1950</v>
      </c>
      <c r="O399">
        <v>135</v>
      </c>
      <c r="P399" s="48">
        <v>6.4748201438848921E-2</v>
      </c>
      <c r="Q399">
        <v>2085</v>
      </c>
      <c r="R399">
        <v>5585</v>
      </c>
      <c r="S399">
        <v>515</v>
      </c>
      <c r="T399" s="48">
        <v>8.4426229508196726E-2</v>
      </c>
      <c r="U399">
        <v>6100</v>
      </c>
      <c r="V399">
        <v>17450</v>
      </c>
      <c r="W399">
        <v>1800</v>
      </c>
      <c r="X399" s="48">
        <v>9.3482212412360433E-2</v>
      </c>
      <c r="Y399">
        <v>19255</v>
      </c>
      <c r="Z399">
        <v>28410</v>
      </c>
      <c r="AA399">
        <v>4105</v>
      </c>
      <c r="AB399" s="48">
        <v>0.12624942334307243</v>
      </c>
      <c r="AC399">
        <v>32515</v>
      </c>
      <c r="AD399">
        <v>32325</v>
      </c>
      <c r="AE399">
        <v>5730</v>
      </c>
      <c r="AF399" s="48">
        <v>0.15057154119038235</v>
      </c>
      <c r="AG399">
        <v>38055</v>
      </c>
      <c r="AH399">
        <v>37555</v>
      </c>
      <c r="AI399">
        <v>6550</v>
      </c>
      <c r="AJ399" s="48">
        <v>0.14850923931527038</v>
      </c>
      <c r="AK399">
        <v>44105</v>
      </c>
    </row>
    <row r="400" spans="1:37" hidden="1" x14ac:dyDescent="0.25"/>
    <row r="401" spans="1:100" hidden="1" x14ac:dyDescent="0.25">
      <c r="A401">
        <v>1</v>
      </c>
      <c r="B401">
        <v>2</v>
      </c>
      <c r="C401">
        <v>3</v>
      </c>
      <c r="D401">
        <v>4</v>
      </c>
      <c r="E401">
        <v>5</v>
      </c>
      <c r="F401">
        <v>6</v>
      </c>
      <c r="G401">
        <v>7</v>
      </c>
      <c r="H401">
        <v>8</v>
      </c>
      <c r="I401">
        <v>9</v>
      </c>
      <c r="J401">
        <v>10</v>
      </c>
      <c r="K401">
        <v>11</v>
      </c>
      <c r="L401">
        <v>12</v>
      </c>
      <c r="M401">
        <v>13</v>
      </c>
      <c r="N401">
        <v>14</v>
      </c>
      <c r="O401">
        <v>15</v>
      </c>
      <c r="P401">
        <v>16</v>
      </c>
      <c r="Q401">
        <v>17</v>
      </c>
      <c r="R401">
        <v>18</v>
      </c>
      <c r="S401">
        <v>19</v>
      </c>
      <c r="T401">
        <v>20</v>
      </c>
      <c r="U401">
        <v>21</v>
      </c>
      <c r="V401">
        <v>22</v>
      </c>
      <c r="W401">
        <v>23</v>
      </c>
      <c r="X401">
        <v>24</v>
      </c>
      <c r="Y401">
        <v>25</v>
      </c>
      <c r="Z401">
        <v>26</v>
      </c>
      <c r="AA401">
        <v>27</v>
      </c>
      <c r="AB401">
        <v>28</v>
      </c>
      <c r="AC401">
        <v>29</v>
      </c>
      <c r="AD401">
        <v>30</v>
      </c>
      <c r="AE401">
        <v>31</v>
      </c>
      <c r="AF401">
        <v>32</v>
      </c>
      <c r="AG401">
        <v>33</v>
      </c>
      <c r="AH401">
        <v>34</v>
      </c>
      <c r="AI401">
        <v>35</v>
      </c>
      <c r="AJ401">
        <v>36</v>
      </c>
      <c r="AK401">
        <v>37</v>
      </c>
      <c r="AL401">
        <v>38</v>
      </c>
      <c r="AM401">
        <v>39</v>
      </c>
      <c r="AN401">
        <v>40</v>
      </c>
      <c r="AO401">
        <v>41</v>
      </c>
      <c r="AP401">
        <v>42</v>
      </c>
      <c r="AQ401">
        <v>43</v>
      </c>
      <c r="AR401">
        <v>44</v>
      </c>
      <c r="AS401">
        <v>45</v>
      </c>
      <c r="AT401">
        <v>46</v>
      </c>
      <c r="AU401">
        <v>47</v>
      </c>
      <c r="AV401">
        <v>48</v>
      </c>
      <c r="AW401">
        <v>49</v>
      </c>
      <c r="AX401">
        <v>50</v>
      </c>
      <c r="AY401"/>
      <c r="AZ401">
        <v>2</v>
      </c>
      <c r="BA401">
        <v>3</v>
      </c>
      <c r="BB401">
        <v>4</v>
      </c>
      <c r="BC401">
        <v>5</v>
      </c>
      <c r="BD401">
        <v>6</v>
      </c>
      <c r="BE401">
        <v>7</v>
      </c>
      <c r="BF401">
        <v>8</v>
      </c>
      <c r="BG401">
        <v>9</v>
      </c>
      <c r="BH401">
        <v>10</v>
      </c>
      <c r="BI401">
        <v>11</v>
      </c>
      <c r="BJ401">
        <v>12</v>
      </c>
      <c r="BK401">
        <v>13</v>
      </c>
      <c r="BL401">
        <v>14</v>
      </c>
      <c r="BM401">
        <v>15</v>
      </c>
      <c r="BN401">
        <v>16</v>
      </c>
      <c r="BO401">
        <v>17</v>
      </c>
      <c r="BP401">
        <v>18</v>
      </c>
      <c r="BQ401">
        <v>19</v>
      </c>
      <c r="BR401">
        <v>20</v>
      </c>
      <c r="BS401">
        <v>21</v>
      </c>
      <c r="BT401">
        <v>22</v>
      </c>
      <c r="BU401">
        <v>23</v>
      </c>
      <c r="BV401">
        <v>24</v>
      </c>
      <c r="BW401">
        <v>25</v>
      </c>
      <c r="BX401">
        <v>26</v>
      </c>
      <c r="BY401">
        <v>27</v>
      </c>
      <c r="BZ401">
        <v>28</v>
      </c>
      <c r="CA401">
        <v>29</v>
      </c>
      <c r="CB401">
        <v>30</v>
      </c>
      <c r="CC401">
        <v>31</v>
      </c>
      <c r="CD401">
        <v>32</v>
      </c>
      <c r="CE401">
        <v>33</v>
      </c>
      <c r="CF401">
        <v>34</v>
      </c>
      <c r="CG401">
        <v>35</v>
      </c>
      <c r="CH401">
        <v>36</v>
      </c>
      <c r="CI401">
        <v>37</v>
      </c>
      <c r="CJ401">
        <v>38</v>
      </c>
      <c r="CK401">
        <v>39</v>
      </c>
      <c r="CL401">
        <v>40</v>
      </c>
      <c r="CM401">
        <v>41</v>
      </c>
      <c r="CN401">
        <v>42</v>
      </c>
      <c r="CO401">
        <v>43</v>
      </c>
      <c r="CP401">
        <v>44</v>
      </c>
      <c r="CQ401">
        <v>45</v>
      </c>
      <c r="CR401">
        <v>46</v>
      </c>
      <c r="CS401">
        <v>47</v>
      </c>
      <c r="CT401">
        <v>48</v>
      </c>
      <c r="CU401">
        <v>49</v>
      </c>
      <c r="CV401">
        <v>50</v>
      </c>
    </row>
    <row r="402" spans="1:100" hidden="1" x14ac:dyDescent="0.25">
      <c r="A402" t="s">
        <v>410</v>
      </c>
      <c r="B402" t="s">
        <v>213</v>
      </c>
      <c r="C402"/>
      <c r="D402"/>
      <c r="E402"/>
      <c r="F402"/>
      <c r="G402" t="s">
        <v>214</v>
      </c>
      <c r="H402" t="s">
        <v>215</v>
      </c>
      <c r="I402"/>
      <c r="J402"/>
      <c r="K402"/>
      <c r="L402"/>
      <c r="M402" t="s">
        <v>216</v>
      </c>
      <c r="N402" t="s">
        <v>217</v>
      </c>
      <c r="O402"/>
      <c r="P402"/>
      <c r="Q402"/>
      <c r="R402"/>
      <c r="S402" t="s">
        <v>218</v>
      </c>
      <c r="T402" t="s">
        <v>219</v>
      </c>
      <c r="U402"/>
      <c r="V402"/>
      <c r="W402"/>
      <c r="X402"/>
      <c r="Y402" t="s">
        <v>220</v>
      </c>
      <c r="Z402" t="s">
        <v>221</v>
      </c>
      <c r="AA402"/>
      <c r="AB402"/>
      <c r="AC402"/>
      <c r="AD402"/>
      <c r="AE402" t="s">
        <v>222</v>
      </c>
      <c r="AF402" t="s">
        <v>223</v>
      </c>
      <c r="AG402"/>
      <c r="AH402"/>
      <c r="AI402"/>
      <c r="AJ402"/>
      <c r="AK402" t="s">
        <v>224</v>
      </c>
      <c r="AL402" t="s">
        <v>225</v>
      </c>
      <c r="AM402"/>
      <c r="AN402"/>
      <c r="AO402"/>
      <c r="AP402"/>
      <c r="AQ402" t="s">
        <v>226</v>
      </c>
      <c r="AR402" t="s">
        <v>407</v>
      </c>
      <c r="AS402"/>
      <c r="AT402"/>
      <c r="AU402"/>
      <c r="AV402"/>
      <c r="AW402" t="s">
        <v>411</v>
      </c>
    </row>
    <row r="403" spans="1:100" hidden="1" x14ac:dyDescent="0.25">
      <c r="A403"/>
      <c r="B403" t="s">
        <v>412</v>
      </c>
      <c r="C403" t="s">
        <v>209</v>
      </c>
      <c r="D403" t="s">
        <v>210</v>
      </c>
      <c r="E403" t="s">
        <v>211</v>
      </c>
      <c r="F403" t="s">
        <v>413</v>
      </c>
      <c r="G403"/>
      <c r="H403" t="s">
        <v>412</v>
      </c>
      <c r="I403" t="s">
        <v>209</v>
      </c>
      <c r="J403" t="s">
        <v>210</v>
      </c>
      <c r="K403" t="s">
        <v>211</v>
      </c>
      <c r="L403" t="s">
        <v>413</v>
      </c>
      <c r="M403"/>
      <c r="N403" t="s">
        <v>412</v>
      </c>
      <c r="O403" t="s">
        <v>209</v>
      </c>
      <c r="P403" t="s">
        <v>210</v>
      </c>
      <c r="Q403" t="s">
        <v>211</v>
      </c>
      <c r="R403" t="s">
        <v>413</v>
      </c>
      <c r="S403"/>
      <c r="T403" t="s">
        <v>412</v>
      </c>
      <c r="U403" t="s">
        <v>209</v>
      </c>
      <c r="V403" t="s">
        <v>210</v>
      </c>
      <c r="W403" t="s">
        <v>211</v>
      </c>
      <c r="X403" t="s">
        <v>413</v>
      </c>
      <c r="Y403"/>
      <c r="Z403" t="s">
        <v>412</v>
      </c>
      <c r="AA403" t="s">
        <v>209</v>
      </c>
      <c r="AB403" t="s">
        <v>210</v>
      </c>
      <c r="AC403" t="s">
        <v>211</v>
      </c>
      <c r="AD403" t="s">
        <v>413</v>
      </c>
      <c r="AE403"/>
      <c r="AF403" t="s">
        <v>412</v>
      </c>
      <c r="AG403" t="s">
        <v>209</v>
      </c>
      <c r="AH403" t="s">
        <v>210</v>
      </c>
      <c r="AI403" t="s">
        <v>211</v>
      </c>
      <c r="AJ403" t="s">
        <v>413</v>
      </c>
      <c r="AK403"/>
      <c r="AL403" t="s">
        <v>412</v>
      </c>
      <c r="AM403" t="s">
        <v>209</v>
      </c>
      <c r="AN403" t="s">
        <v>210</v>
      </c>
      <c r="AO403" t="s">
        <v>211</v>
      </c>
      <c r="AP403" t="s">
        <v>413</v>
      </c>
      <c r="AQ403"/>
      <c r="AR403" t="s">
        <v>412</v>
      </c>
      <c r="AS403" t="s">
        <v>209</v>
      </c>
      <c r="AT403" t="s">
        <v>210</v>
      </c>
      <c r="AU403" t="s">
        <v>211</v>
      </c>
      <c r="AV403" t="s">
        <v>413</v>
      </c>
      <c r="AW403"/>
    </row>
    <row r="404" spans="1:100" hidden="1" x14ac:dyDescent="0.25">
      <c r="A404"/>
      <c r="B404" t="s">
        <v>406</v>
      </c>
      <c r="C404"/>
      <c r="D404"/>
      <c r="E404"/>
      <c r="F404"/>
      <c r="G404" t="s">
        <v>414</v>
      </c>
      <c r="H404" t="s">
        <v>213</v>
      </c>
      <c r="I404"/>
      <c r="J404"/>
      <c r="K404"/>
      <c r="L404"/>
      <c r="M404" t="s">
        <v>214</v>
      </c>
      <c r="N404" t="s">
        <v>215</v>
      </c>
      <c r="O404"/>
      <c r="P404"/>
      <c r="Q404"/>
      <c r="R404"/>
      <c r="S404" t="s">
        <v>216</v>
      </c>
      <c r="T404" t="s">
        <v>219</v>
      </c>
      <c r="U404"/>
      <c r="V404"/>
      <c r="W404"/>
      <c r="X404"/>
      <c r="Y404" t="s">
        <v>220</v>
      </c>
      <c r="Z404" t="s">
        <v>221</v>
      </c>
      <c r="AA404"/>
      <c r="AB404"/>
      <c r="AC404"/>
      <c r="AD404"/>
      <c r="AE404" t="s">
        <v>222</v>
      </c>
      <c r="AF404" t="s">
        <v>223</v>
      </c>
      <c r="AG404"/>
      <c r="AH404"/>
      <c r="AI404"/>
      <c r="AJ404"/>
      <c r="AK404" t="s">
        <v>224</v>
      </c>
      <c r="AL404" t="s">
        <v>225</v>
      </c>
      <c r="AM404"/>
      <c r="AN404"/>
      <c r="AO404"/>
      <c r="AP404"/>
      <c r="AQ404" t="s">
        <v>226</v>
      </c>
      <c r="AR404" t="s">
        <v>407</v>
      </c>
      <c r="AS404"/>
      <c r="AT404"/>
      <c r="AU404"/>
      <c r="AV404"/>
      <c r="AW404" t="s">
        <v>411</v>
      </c>
      <c r="AX404" s="7" t="s">
        <v>227</v>
      </c>
    </row>
    <row r="405" spans="1:100" hidden="1" x14ac:dyDescent="0.25">
      <c r="A405"/>
      <c r="B405" t="s">
        <v>412</v>
      </c>
      <c r="C405" t="s">
        <v>209</v>
      </c>
      <c r="D405" t="s">
        <v>210</v>
      </c>
      <c r="E405" t="s">
        <v>211</v>
      </c>
      <c r="F405"/>
      <c r="G405"/>
      <c r="H405" t="s">
        <v>412</v>
      </c>
      <c r="I405" t="s">
        <v>209</v>
      </c>
      <c r="J405" t="s">
        <v>210</v>
      </c>
      <c r="K405" t="s">
        <v>211</v>
      </c>
      <c r="L405"/>
      <c r="M405"/>
      <c r="N405"/>
      <c r="O405"/>
      <c r="P405"/>
      <c r="Q405"/>
      <c r="R405"/>
      <c r="S405"/>
      <c r="T405" t="s">
        <v>412</v>
      </c>
      <c r="U405" t="s">
        <v>209</v>
      </c>
      <c r="V405" t="s">
        <v>210</v>
      </c>
      <c r="W405" t="s">
        <v>211</v>
      </c>
      <c r="X405"/>
      <c r="Y405"/>
      <c r="Z405" t="s">
        <v>412</v>
      </c>
      <c r="AA405" t="s">
        <v>209</v>
      </c>
      <c r="AB405" t="s">
        <v>210</v>
      </c>
      <c r="AC405" t="s">
        <v>211</v>
      </c>
      <c r="AD405"/>
      <c r="AE405"/>
      <c r="AF405" t="s">
        <v>412</v>
      </c>
      <c r="AG405" t="s">
        <v>209</v>
      </c>
      <c r="AH405" t="s">
        <v>210</v>
      </c>
      <c r="AI405" t="s">
        <v>211</v>
      </c>
      <c r="AJ405"/>
      <c r="AK405"/>
      <c r="AL405" t="s">
        <v>412</v>
      </c>
      <c r="AM405" t="s">
        <v>209</v>
      </c>
      <c r="AN405" t="s">
        <v>210</v>
      </c>
      <c r="AO405" t="s">
        <v>211</v>
      </c>
      <c r="AP405"/>
      <c r="AQ405"/>
      <c r="AR405" t="s">
        <v>412</v>
      </c>
      <c r="AS405" t="s">
        <v>209</v>
      </c>
      <c r="AT405" t="s">
        <v>210</v>
      </c>
      <c r="AU405" t="s">
        <v>211</v>
      </c>
      <c r="AV405"/>
      <c r="AW405"/>
    </row>
    <row r="406" spans="1:100" hidden="1" x14ac:dyDescent="0.25">
      <c r="A406" t="s">
        <v>3</v>
      </c>
      <c r="B406">
        <v>0</v>
      </c>
      <c r="C406">
        <v>0</v>
      </c>
      <c r="D406">
        <v>0</v>
      </c>
      <c r="E406">
        <v>0</v>
      </c>
      <c r="F406">
        <v>0</v>
      </c>
      <c r="G406">
        <v>0</v>
      </c>
      <c r="H406">
        <v>0</v>
      </c>
      <c r="I406">
        <v>0</v>
      </c>
      <c r="J406">
        <v>0</v>
      </c>
      <c r="K406">
        <v>200</v>
      </c>
      <c r="L406">
        <v>0</v>
      </c>
      <c r="M406">
        <v>200</v>
      </c>
      <c r="N406">
        <v>0</v>
      </c>
      <c r="O406">
        <v>0</v>
      </c>
      <c r="P406">
        <v>0</v>
      </c>
      <c r="Q406">
        <v>0</v>
      </c>
      <c r="R406">
        <v>0</v>
      </c>
      <c r="S406">
        <v>0</v>
      </c>
      <c r="T406">
        <v>10</v>
      </c>
      <c r="U406">
        <v>0</v>
      </c>
      <c r="V406">
        <v>0</v>
      </c>
      <c r="W406">
        <v>0</v>
      </c>
      <c r="X406">
        <v>0</v>
      </c>
      <c r="Y406">
        <v>10</v>
      </c>
      <c r="Z406">
        <v>10</v>
      </c>
      <c r="AA406">
        <v>0</v>
      </c>
      <c r="AB406">
        <v>0</v>
      </c>
      <c r="AC406">
        <v>0</v>
      </c>
      <c r="AD406">
        <v>0</v>
      </c>
      <c r="AE406">
        <v>10</v>
      </c>
      <c r="AF406">
        <v>10</v>
      </c>
      <c r="AG406">
        <v>0</v>
      </c>
      <c r="AH406">
        <v>0</v>
      </c>
      <c r="AI406">
        <v>0</v>
      </c>
      <c r="AJ406">
        <v>0</v>
      </c>
      <c r="AK406">
        <v>10</v>
      </c>
      <c r="AL406">
        <v>110</v>
      </c>
      <c r="AM406">
        <v>20</v>
      </c>
      <c r="AN406">
        <v>0</v>
      </c>
      <c r="AO406">
        <v>0</v>
      </c>
      <c r="AP406">
        <v>0</v>
      </c>
      <c r="AQ406">
        <v>130</v>
      </c>
      <c r="AR406">
        <v>0</v>
      </c>
      <c r="AS406">
        <v>0</v>
      </c>
      <c r="AT406">
        <v>0</v>
      </c>
      <c r="AU406">
        <v>0</v>
      </c>
      <c r="AV406">
        <v>0</v>
      </c>
      <c r="AW406">
        <v>0</v>
      </c>
      <c r="AX406" s="7">
        <v>360</v>
      </c>
      <c r="AZ406" s="7">
        <f>MROUND(B406,5)</f>
        <v>0</v>
      </c>
      <c r="BA406" s="7">
        <f t="shared" ref="BA406:CG406" si="1">MROUND(C406,5)</f>
        <v>0</v>
      </c>
      <c r="BB406" s="7">
        <f t="shared" si="1"/>
        <v>0</v>
      </c>
      <c r="BC406" s="7">
        <f t="shared" si="1"/>
        <v>0</v>
      </c>
      <c r="BD406" s="7">
        <f t="shared" si="1"/>
        <v>0</v>
      </c>
      <c r="BE406" s="7">
        <f t="shared" si="1"/>
        <v>0</v>
      </c>
      <c r="BF406" s="7">
        <f t="shared" si="1"/>
        <v>0</v>
      </c>
      <c r="BG406" s="7">
        <f t="shared" si="1"/>
        <v>0</v>
      </c>
      <c r="BH406" s="7">
        <f t="shared" si="1"/>
        <v>0</v>
      </c>
      <c r="BI406" s="7">
        <f t="shared" si="1"/>
        <v>200</v>
      </c>
      <c r="BJ406" s="7">
        <f t="shared" si="1"/>
        <v>0</v>
      </c>
      <c r="BK406" s="7">
        <f t="shared" si="1"/>
        <v>200</v>
      </c>
      <c r="BL406" s="7">
        <f t="shared" si="1"/>
        <v>0</v>
      </c>
      <c r="BM406" s="7">
        <f t="shared" si="1"/>
        <v>0</v>
      </c>
      <c r="BN406" s="7">
        <f t="shared" si="1"/>
        <v>0</v>
      </c>
      <c r="BO406" s="7">
        <f t="shared" si="1"/>
        <v>0</v>
      </c>
      <c r="BP406" s="7">
        <f t="shared" si="1"/>
        <v>0</v>
      </c>
      <c r="BQ406" s="7">
        <f t="shared" si="1"/>
        <v>0</v>
      </c>
      <c r="BR406" s="7">
        <f t="shared" si="1"/>
        <v>10</v>
      </c>
      <c r="BS406" s="7">
        <f t="shared" si="1"/>
        <v>0</v>
      </c>
      <c r="BT406" s="7">
        <f t="shared" si="1"/>
        <v>0</v>
      </c>
      <c r="BU406" s="7">
        <f t="shared" si="1"/>
        <v>0</v>
      </c>
      <c r="BV406" s="7">
        <f t="shared" si="1"/>
        <v>0</v>
      </c>
      <c r="BW406" s="7">
        <f t="shared" si="1"/>
        <v>10</v>
      </c>
      <c r="BX406" s="7">
        <f t="shared" si="1"/>
        <v>10</v>
      </c>
      <c r="BY406" s="7">
        <f t="shared" si="1"/>
        <v>0</v>
      </c>
      <c r="BZ406" s="7">
        <f t="shared" si="1"/>
        <v>0</v>
      </c>
      <c r="CA406" s="7">
        <f t="shared" si="1"/>
        <v>0</v>
      </c>
      <c r="CB406" s="7">
        <f t="shared" si="1"/>
        <v>0</v>
      </c>
      <c r="CC406" s="7">
        <f t="shared" si="1"/>
        <v>10</v>
      </c>
      <c r="CD406" s="7">
        <f t="shared" si="1"/>
        <v>10</v>
      </c>
      <c r="CE406" s="7">
        <f t="shared" si="1"/>
        <v>0</v>
      </c>
      <c r="CF406" s="7">
        <f t="shared" si="1"/>
        <v>0</v>
      </c>
      <c r="CG406" s="7">
        <f t="shared" si="1"/>
        <v>0</v>
      </c>
      <c r="CH406" s="7">
        <f>MROUND(AJ406,5)</f>
        <v>0</v>
      </c>
      <c r="CI406" s="7">
        <f>MROUND(AK406,5)</f>
        <v>10</v>
      </c>
      <c r="CJ406" s="7">
        <f t="shared" ref="CJ406" si="2">MROUND(AL406,5)</f>
        <v>110</v>
      </c>
      <c r="CK406" s="7">
        <f t="shared" ref="CK406" si="3">MROUND(AM406,5)</f>
        <v>20</v>
      </c>
      <c r="CL406" s="7">
        <f t="shared" ref="CL406" si="4">MROUND(AN406,5)</f>
        <v>0</v>
      </c>
      <c r="CM406" s="7">
        <f t="shared" ref="CM406" si="5">MROUND(AO406,5)</f>
        <v>0</v>
      </c>
      <c r="CN406" s="7">
        <f t="shared" ref="CN406" si="6">MROUND(AP406,5)</f>
        <v>0</v>
      </c>
      <c r="CO406" s="7">
        <f t="shared" ref="CO406" si="7">MROUND(AQ406,5)</f>
        <v>130</v>
      </c>
      <c r="CP406" s="7">
        <f>MROUND(AR406,5)</f>
        <v>0</v>
      </c>
      <c r="CQ406" s="7">
        <f t="shared" ref="CQ406" si="8">MROUND(AS406,5)</f>
        <v>0</v>
      </c>
      <c r="CR406" s="7">
        <f t="shared" ref="CR406" si="9">MROUND(AT406,5)</f>
        <v>0</v>
      </c>
      <c r="CS406" s="7">
        <f t="shared" ref="CS406" si="10">MROUND(AU406,5)</f>
        <v>0</v>
      </c>
      <c r="CT406" s="7">
        <f t="shared" ref="CT406" si="11">MROUND(AV406,5)</f>
        <v>0</v>
      </c>
      <c r="CU406" s="7">
        <f t="shared" ref="CU406" si="12">MROUND(AW406,5)</f>
        <v>0</v>
      </c>
      <c r="CV406" s="7">
        <f t="shared" ref="CV406" si="13">MROUND(AX406,5)</f>
        <v>360</v>
      </c>
    </row>
    <row r="407" spans="1:100" hidden="1" x14ac:dyDescent="0.25">
      <c r="A407" t="s">
        <v>4</v>
      </c>
      <c r="B407">
        <v>0</v>
      </c>
      <c r="C407">
        <v>0</v>
      </c>
      <c r="D407">
        <v>0</v>
      </c>
      <c r="E407">
        <v>0</v>
      </c>
      <c r="F407">
        <v>0</v>
      </c>
      <c r="G407">
        <v>0</v>
      </c>
      <c r="H407">
        <v>0</v>
      </c>
      <c r="I407">
        <v>0</v>
      </c>
      <c r="J407">
        <v>0</v>
      </c>
      <c r="K407">
        <v>0</v>
      </c>
      <c r="L407">
        <v>0</v>
      </c>
      <c r="M407">
        <v>0</v>
      </c>
      <c r="N407">
        <v>0</v>
      </c>
      <c r="O407">
        <v>0</v>
      </c>
      <c r="P407">
        <v>0</v>
      </c>
      <c r="Q407">
        <v>0</v>
      </c>
      <c r="R407">
        <v>0</v>
      </c>
      <c r="S407">
        <v>0</v>
      </c>
      <c r="T407">
        <v>0</v>
      </c>
      <c r="U407">
        <v>0</v>
      </c>
      <c r="V407">
        <v>0</v>
      </c>
      <c r="W407">
        <v>0</v>
      </c>
      <c r="X407">
        <v>0</v>
      </c>
      <c r="Y407">
        <v>0</v>
      </c>
      <c r="Z407">
        <v>0</v>
      </c>
      <c r="AA407">
        <v>0</v>
      </c>
      <c r="AB407">
        <v>0</v>
      </c>
      <c r="AC407">
        <v>0</v>
      </c>
      <c r="AD407">
        <v>0</v>
      </c>
      <c r="AE407">
        <v>0</v>
      </c>
      <c r="AF407">
        <v>0</v>
      </c>
      <c r="AG407">
        <v>0</v>
      </c>
      <c r="AH407">
        <v>0</v>
      </c>
      <c r="AI407">
        <v>0</v>
      </c>
      <c r="AJ407">
        <v>0</v>
      </c>
      <c r="AK407">
        <v>0</v>
      </c>
      <c r="AL407">
        <v>0</v>
      </c>
      <c r="AM407">
        <v>5</v>
      </c>
      <c r="AN407">
        <v>0</v>
      </c>
      <c r="AO407">
        <v>0</v>
      </c>
      <c r="AP407">
        <v>0</v>
      </c>
      <c r="AQ407">
        <v>5</v>
      </c>
      <c r="AR407">
        <v>0</v>
      </c>
      <c r="AS407">
        <v>0</v>
      </c>
      <c r="AT407">
        <v>0</v>
      </c>
      <c r="AU407">
        <v>0</v>
      </c>
      <c r="AV407">
        <v>0</v>
      </c>
      <c r="AW407">
        <v>0</v>
      </c>
      <c r="AX407" s="7">
        <v>5</v>
      </c>
      <c r="AZ407" s="7">
        <f t="shared" ref="AZ407:AZ470" si="14">MROUND(B407,5)</f>
        <v>0</v>
      </c>
      <c r="BA407" s="7">
        <f t="shared" ref="BA407:BA470" si="15">MROUND(C407,5)</f>
        <v>0</v>
      </c>
      <c r="BB407" s="7">
        <f t="shared" ref="BB407:BB470" si="16">MROUND(D407,5)</f>
        <v>0</v>
      </c>
      <c r="BC407" s="7">
        <f t="shared" ref="BC407:BC470" si="17">MROUND(E407,5)</f>
        <v>0</v>
      </c>
      <c r="BD407" s="7">
        <f t="shared" ref="BD407:BD470" si="18">MROUND(F407,5)</f>
        <v>0</v>
      </c>
      <c r="BE407" s="7">
        <f t="shared" ref="BE407:BE470" si="19">MROUND(G407,5)</f>
        <v>0</v>
      </c>
      <c r="BF407" s="7">
        <f t="shared" ref="BF407:BF470" si="20">MROUND(H407,5)</f>
        <v>0</v>
      </c>
      <c r="BG407" s="7">
        <f t="shared" ref="BG407:BG470" si="21">MROUND(I407,5)</f>
        <v>0</v>
      </c>
      <c r="BH407" s="7">
        <f t="shared" ref="BH407:BH470" si="22">MROUND(J407,5)</f>
        <v>0</v>
      </c>
      <c r="BI407" s="7">
        <f t="shared" ref="BI407:BI470" si="23">MROUND(K407,5)</f>
        <v>0</v>
      </c>
      <c r="BJ407" s="7">
        <f t="shared" ref="BJ407:BJ470" si="24">MROUND(L407,5)</f>
        <v>0</v>
      </c>
      <c r="BK407" s="7">
        <f t="shared" ref="BK407:BK470" si="25">MROUND(M407,5)</f>
        <v>0</v>
      </c>
      <c r="BL407" s="7">
        <f t="shared" ref="BL407:BL470" si="26">MROUND(N407,5)</f>
        <v>0</v>
      </c>
      <c r="BM407" s="7">
        <f t="shared" ref="BM407:BM470" si="27">MROUND(O407,5)</f>
        <v>0</v>
      </c>
      <c r="BN407" s="7">
        <f t="shared" ref="BN407:BN470" si="28">MROUND(P407,5)</f>
        <v>0</v>
      </c>
      <c r="BO407" s="7">
        <f t="shared" ref="BO407:BO470" si="29">MROUND(Q407,5)</f>
        <v>0</v>
      </c>
      <c r="BP407" s="7">
        <f t="shared" ref="BP407:BP470" si="30">MROUND(R407,5)</f>
        <v>0</v>
      </c>
      <c r="BQ407" s="7">
        <f t="shared" ref="BQ407:BQ470" si="31">MROUND(S407,5)</f>
        <v>0</v>
      </c>
      <c r="BR407" s="7">
        <f t="shared" ref="BR407:BR470" si="32">MROUND(T407,5)</f>
        <v>0</v>
      </c>
      <c r="BS407" s="7">
        <f t="shared" ref="BS407:BS470" si="33">MROUND(U407,5)</f>
        <v>0</v>
      </c>
      <c r="BT407" s="7">
        <f t="shared" ref="BT407:BT470" si="34">MROUND(V407,5)</f>
        <v>0</v>
      </c>
      <c r="BU407" s="7">
        <f t="shared" ref="BU407:BU470" si="35">MROUND(W407,5)</f>
        <v>0</v>
      </c>
      <c r="BV407" s="7">
        <f t="shared" ref="BV407:BV470" si="36">MROUND(X407,5)</f>
        <v>0</v>
      </c>
      <c r="BW407" s="7">
        <f t="shared" ref="BW407:BW470" si="37">MROUND(Y407,5)</f>
        <v>0</v>
      </c>
      <c r="BX407" s="7">
        <f t="shared" ref="BX407:BX470" si="38">MROUND(Z407,5)</f>
        <v>0</v>
      </c>
      <c r="BY407" s="7">
        <f t="shared" ref="BY407:BY470" si="39">MROUND(AA407,5)</f>
        <v>0</v>
      </c>
      <c r="BZ407" s="7">
        <f t="shared" ref="BZ407:BZ470" si="40">MROUND(AB407,5)</f>
        <v>0</v>
      </c>
      <c r="CA407" s="7">
        <f t="shared" ref="CA407:CA470" si="41">MROUND(AC407,5)</f>
        <v>0</v>
      </c>
      <c r="CB407" s="7">
        <f t="shared" ref="CB407:CB470" si="42">MROUND(AD407,5)</f>
        <v>0</v>
      </c>
      <c r="CC407" s="7">
        <f t="shared" ref="CC407:CC470" si="43">MROUND(AE407,5)</f>
        <v>0</v>
      </c>
      <c r="CD407" s="7">
        <f t="shared" ref="CD407:CD470" si="44">MROUND(AF407,5)</f>
        <v>0</v>
      </c>
      <c r="CE407" s="7">
        <f t="shared" ref="CE407:CE470" si="45">MROUND(AG407,5)</f>
        <v>0</v>
      </c>
      <c r="CF407" s="7">
        <f t="shared" ref="CF407:CF470" si="46">MROUND(AH407,5)</f>
        <v>0</v>
      </c>
      <c r="CG407" s="7">
        <f t="shared" ref="CG407:CG470" si="47">MROUND(AI407,5)</f>
        <v>0</v>
      </c>
      <c r="CH407" s="7">
        <f t="shared" ref="CH407:CH470" si="48">MROUND(AJ407,5)</f>
        <v>0</v>
      </c>
      <c r="CI407" s="7">
        <f t="shared" ref="CI407:CI470" si="49">MROUND(AK407,5)</f>
        <v>0</v>
      </c>
      <c r="CJ407" s="7">
        <f t="shared" ref="CJ407:CJ470" si="50">MROUND(AL407,5)</f>
        <v>0</v>
      </c>
      <c r="CK407" s="7">
        <f t="shared" ref="CK407:CK470" si="51">MROUND(AM407,5)</f>
        <v>5</v>
      </c>
      <c r="CL407" s="7">
        <f t="shared" ref="CL407:CL470" si="52">MROUND(AN407,5)</f>
        <v>0</v>
      </c>
      <c r="CM407" s="7">
        <f t="shared" ref="CM407:CM470" si="53">MROUND(AO407,5)</f>
        <v>0</v>
      </c>
      <c r="CN407" s="7">
        <f t="shared" ref="CN407:CN470" si="54">MROUND(AP407,5)</f>
        <v>0</v>
      </c>
      <c r="CO407" s="7">
        <f t="shared" ref="CO407:CO470" si="55">MROUND(AQ407,5)</f>
        <v>5</v>
      </c>
      <c r="CP407" s="7">
        <f t="shared" ref="CP407:CP470" si="56">MROUND(AR407,5)</f>
        <v>0</v>
      </c>
      <c r="CQ407" s="7">
        <f t="shared" ref="CQ407:CQ470" si="57">MROUND(AS407,5)</f>
        <v>0</v>
      </c>
      <c r="CR407" s="7">
        <f t="shared" ref="CR407:CR470" si="58">MROUND(AT407,5)</f>
        <v>0</v>
      </c>
      <c r="CS407" s="7">
        <f t="shared" ref="CS407:CS470" si="59">MROUND(AU407,5)</f>
        <v>0</v>
      </c>
      <c r="CT407" s="7">
        <f t="shared" ref="CT407:CT470" si="60">MROUND(AV407,5)</f>
        <v>0</v>
      </c>
      <c r="CU407" s="7">
        <f t="shared" ref="CU407:CU470" si="61">MROUND(AW407,5)</f>
        <v>0</v>
      </c>
      <c r="CV407" s="7">
        <f t="shared" ref="CV407:CV470" si="62">MROUND(AX407,5)</f>
        <v>5</v>
      </c>
    </row>
    <row r="408" spans="1:100" hidden="1" x14ac:dyDescent="0.25">
      <c r="A408" t="s">
        <v>5</v>
      </c>
      <c r="B408">
        <v>0</v>
      </c>
      <c r="C408">
        <v>0</v>
      </c>
      <c r="D408">
        <v>0</v>
      </c>
      <c r="E408">
        <v>0</v>
      </c>
      <c r="F408">
        <v>0</v>
      </c>
      <c r="G408">
        <v>0</v>
      </c>
      <c r="H408">
        <v>0</v>
      </c>
      <c r="I408">
        <v>0</v>
      </c>
      <c r="J408">
        <v>0</v>
      </c>
      <c r="K408">
        <v>0</v>
      </c>
      <c r="L408">
        <v>0</v>
      </c>
      <c r="M408">
        <v>0</v>
      </c>
      <c r="N408">
        <v>0</v>
      </c>
      <c r="O408">
        <v>0</v>
      </c>
      <c r="P408">
        <v>0</v>
      </c>
      <c r="Q408">
        <v>0</v>
      </c>
      <c r="R408">
        <v>0</v>
      </c>
      <c r="S408">
        <v>0</v>
      </c>
      <c r="T408">
        <v>0</v>
      </c>
      <c r="U408">
        <v>0</v>
      </c>
      <c r="V408">
        <v>0</v>
      </c>
      <c r="W408">
        <v>0</v>
      </c>
      <c r="X408">
        <v>0</v>
      </c>
      <c r="Y408">
        <v>0</v>
      </c>
      <c r="Z408">
        <v>0</v>
      </c>
      <c r="AA408">
        <v>0</v>
      </c>
      <c r="AB408">
        <v>0</v>
      </c>
      <c r="AC408">
        <v>0</v>
      </c>
      <c r="AD408">
        <v>0</v>
      </c>
      <c r="AE408">
        <v>0</v>
      </c>
      <c r="AF408">
        <v>0</v>
      </c>
      <c r="AG408">
        <v>0</v>
      </c>
      <c r="AH408">
        <v>0</v>
      </c>
      <c r="AI408">
        <v>0</v>
      </c>
      <c r="AJ408">
        <v>0</v>
      </c>
      <c r="AK408">
        <v>0</v>
      </c>
      <c r="AL408">
        <v>0</v>
      </c>
      <c r="AM408">
        <v>0</v>
      </c>
      <c r="AN408">
        <v>0</v>
      </c>
      <c r="AO408">
        <v>0</v>
      </c>
      <c r="AP408">
        <v>0</v>
      </c>
      <c r="AQ408">
        <v>0</v>
      </c>
      <c r="AR408">
        <v>0</v>
      </c>
      <c r="AS408">
        <v>0</v>
      </c>
      <c r="AT408">
        <v>0</v>
      </c>
      <c r="AU408">
        <v>0</v>
      </c>
      <c r="AV408">
        <v>0</v>
      </c>
      <c r="AW408">
        <v>0</v>
      </c>
      <c r="AX408" s="7">
        <v>5</v>
      </c>
      <c r="AZ408" s="7">
        <f t="shared" si="14"/>
        <v>0</v>
      </c>
      <c r="BA408" s="7">
        <f t="shared" si="15"/>
        <v>0</v>
      </c>
      <c r="BB408" s="7">
        <f t="shared" si="16"/>
        <v>0</v>
      </c>
      <c r="BC408" s="7">
        <f t="shared" si="17"/>
        <v>0</v>
      </c>
      <c r="BD408" s="7">
        <f t="shared" si="18"/>
        <v>0</v>
      </c>
      <c r="BE408" s="7">
        <f t="shared" si="19"/>
        <v>0</v>
      </c>
      <c r="BF408" s="7">
        <f t="shared" si="20"/>
        <v>0</v>
      </c>
      <c r="BG408" s="7">
        <f t="shared" si="21"/>
        <v>0</v>
      </c>
      <c r="BH408" s="7">
        <f t="shared" si="22"/>
        <v>0</v>
      </c>
      <c r="BI408" s="7">
        <f t="shared" si="23"/>
        <v>0</v>
      </c>
      <c r="BJ408" s="7">
        <f t="shared" si="24"/>
        <v>0</v>
      </c>
      <c r="BK408" s="7">
        <f t="shared" si="25"/>
        <v>0</v>
      </c>
      <c r="BL408" s="7">
        <f t="shared" si="26"/>
        <v>0</v>
      </c>
      <c r="BM408" s="7">
        <f t="shared" si="27"/>
        <v>0</v>
      </c>
      <c r="BN408" s="7">
        <f t="shared" si="28"/>
        <v>0</v>
      </c>
      <c r="BO408" s="7">
        <f t="shared" si="29"/>
        <v>0</v>
      </c>
      <c r="BP408" s="7">
        <f t="shared" si="30"/>
        <v>0</v>
      </c>
      <c r="BQ408" s="7">
        <f t="shared" si="31"/>
        <v>0</v>
      </c>
      <c r="BR408" s="7">
        <f t="shared" si="32"/>
        <v>0</v>
      </c>
      <c r="BS408" s="7">
        <f t="shared" si="33"/>
        <v>0</v>
      </c>
      <c r="BT408" s="7">
        <f t="shared" si="34"/>
        <v>0</v>
      </c>
      <c r="BU408" s="7">
        <f t="shared" si="35"/>
        <v>0</v>
      </c>
      <c r="BV408" s="7">
        <f t="shared" si="36"/>
        <v>0</v>
      </c>
      <c r="BW408" s="7">
        <f t="shared" si="37"/>
        <v>0</v>
      </c>
      <c r="BX408" s="7">
        <f t="shared" si="38"/>
        <v>0</v>
      </c>
      <c r="BY408" s="7">
        <f t="shared" si="39"/>
        <v>0</v>
      </c>
      <c r="BZ408" s="7">
        <f t="shared" si="40"/>
        <v>0</v>
      </c>
      <c r="CA408" s="7">
        <f t="shared" si="41"/>
        <v>0</v>
      </c>
      <c r="CB408" s="7">
        <f t="shared" si="42"/>
        <v>0</v>
      </c>
      <c r="CC408" s="7">
        <f t="shared" si="43"/>
        <v>0</v>
      </c>
      <c r="CD408" s="7">
        <f t="shared" si="44"/>
        <v>0</v>
      </c>
      <c r="CE408" s="7">
        <f t="shared" si="45"/>
        <v>0</v>
      </c>
      <c r="CF408" s="7">
        <f t="shared" si="46"/>
        <v>0</v>
      </c>
      <c r="CG408" s="7">
        <f t="shared" si="47"/>
        <v>0</v>
      </c>
      <c r="CH408" s="7">
        <f t="shared" si="48"/>
        <v>0</v>
      </c>
      <c r="CI408" s="7">
        <f t="shared" si="49"/>
        <v>0</v>
      </c>
      <c r="CJ408" s="7">
        <f t="shared" si="50"/>
        <v>0</v>
      </c>
      <c r="CK408" s="7">
        <f t="shared" si="51"/>
        <v>0</v>
      </c>
      <c r="CL408" s="7">
        <f t="shared" si="52"/>
        <v>0</v>
      </c>
      <c r="CM408" s="7">
        <f t="shared" si="53"/>
        <v>0</v>
      </c>
      <c r="CN408" s="7">
        <f t="shared" si="54"/>
        <v>0</v>
      </c>
      <c r="CO408" s="7">
        <f t="shared" si="55"/>
        <v>0</v>
      </c>
      <c r="CP408" s="7">
        <f t="shared" si="56"/>
        <v>0</v>
      </c>
      <c r="CQ408" s="7">
        <f t="shared" si="57"/>
        <v>0</v>
      </c>
      <c r="CR408" s="7">
        <f t="shared" si="58"/>
        <v>0</v>
      </c>
      <c r="CS408" s="7">
        <f t="shared" si="59"/>
        <v>0</v>
      </c>
      <c r="CT408" s="7">
        <f t="shared" si="60"/>
        <v>0</v>
      </c>
      <c r="CU408" s="7">
        <f t="shared" si="61"/>
        <v>0</v>
      </c>
      <c r="CV408" s="7">
        <f t="shared" si="62"/>
        <v>5</v>
      </c>
    </row>
    <row r="409" spans="1:100" hidden="1" x14ac:dyDescent="0.25">
      <c r="A409" t="s">
        <v>6</v>
      </c>
      <c r="B409">
        <v>0</v>
      </c>
      <c r="C409">
        <v>0</v>
      </c>
      <c r="D409">
        <v>0</v>
      </c>
      <c r="E409">
        <v>0</v>
      </c>
      <c r="F409">
        <v>0</v>
      </c>
      <c r="G409">
        <v>0</v>
      </c>
      <c r="H409">
        <v>0</v>
      </c>
      <c r="I409">
        <v>0</v>
      </c>
      <c r="J409">
        <v>0</v>
      </c>
      <c r="K409">
        <v>0</v>
      </c>
      <c r="L409">
        <v>0</v>
      </c>
      <c r="M409">
        <v>0</v>
      </c>
      <c r="N409">
        <v>0</v>
      </c>
      <c r="O409">
        <v>0</v>
      </c>
      <c r="P409">
        <v>0</v>
      </c>
      <c r="Q409">
        <v>0</v>
      </c>
      <c r="R409">
        <v>0</v>
      </c>
      <c r="S409">
        <v>0</v>
      </c>
      <c r="T409">
        <v>0</v>
      </c>
      <c r="U409">
        <v>0</v>
      </c>
      <c r="V409">
        <v>0</v>
      </c>
      <c r="W409">
        <v>0</v>
      </c>
      <c r="X409">
        <v>0</v>
      </c>
      <c r="Y409">
        <v>0</v>
      </c>
      <c r="Z409">
        <v>0</v>
      </c>
      <c r="AA409">
        <v>0</v>
      </c>
      <c r="AB409">
        <v>0</v>
      </c>
      <c r="AC409">
        <v>0</v>
      </c>
      <c r="AD409">
        <v>0</v>
      </c>
      <c r="AE409">
        <v>0</v>
      </c>
      <c r="AF409">
        <v>1695</v>
      </c>
      <c r="AG409">
        <v>0</v>
      </c>
      <c r="AH409">
        <v>0</v>
      </c>
      <c r="AI409">
        <v>0</v>
      </c>
      <c r="AJ409">
        <v>0</v>
      </c>
      <c r="AK409">
        <v>1695</v>
      </c>
      <c r="AL409">
        <v>0</v>
      </c>
      <c r="AM409">
        <v>0</v>
      </c>
      <c r="AN409">
        <v>0</v>
      </c>
      <c r="AO409">
        <v>0</v>
      </c>
      <c r="AP409">
        <v>0</v>
      </c>
      <c r="AQ409">
        <v>0</v>
      </c>
      <c r="AR409">
        <v>0</v>
      </c>
      <c r="AS409">
        <v>0</v>
      </c>
      <c r="AT409">
        <v>0</v>
      </c>
      <c r="AU409">
        <v>0</v>
      </c>
      <c r="AV409">
        <v>0</v>
      </c>
      <c r="AW409">
        <v>0</v>
      </c>
      <c r="AX409" s="7">
        <v>1695</v>
      </c>
      <c r="AZ409" s="7">
        <f t="shared" si="14"/>
        <v>0</v>
      </c>
      <c r="BA409" s="7">
        <f t="shared" si="15"/>
        <v>0</v>
      </c>
      <c r="BB409" s="7">
        <f t="shared" si="16"/>
        <v>0</v>
      </c>
      <c r="BC409" s="7">
        <f t="shared" si="17"/>
        <v>0</v>
      </c>
      <c r="BD409" s="7">
        <f t="shared" si="18"/>
        <v>0</v>
      </c>
      <c r="BE409" s="7">
        <f t="shared" si="19"/>
        <v>0</v>
      </c>
      <c r="BF409" s="7">
        <f t="shared" si="20"/>
        <v>0</v>
      </c>
      <c r="BG409" s="7">
        <f t="shared" si="21"/>
        <v>0</v>
      </c>
      <c r="BH409" s="7">
        <f t="shared" si="22"/>
        <v>0</v>
      </c>
      <c r="BI409" s="7">
        <f t="shared" si="23"/>
        <v>0</v>
      </c>
      <c r="BJ409" s="7">
        <f t="shared" si="24"/>
        <v>0</v>
      </c>
      <c r="BK409" s="7">
        <f t="shared" si="25"/>
        <v>0</v>
      </c>
      <c r="BL409" s="7">
        <f t="shared" si="26"/>
        <v>0</v>
      </c>
      <c r="BM409" s="7">
        <f t="shared" si="27"/>
        <v>0</v>
      </c>
      <c r="BN409" s="7">
        <f t="shared" si="28"/>
        <v>0</v>
      </c>
      <c r="BO409" s="7">
        <f t="shared" si="29"/>
        <v>0</v>
      </c>
      <c r="BP409" s="7">
        <f t="shared" si="30"/>
        <v>0</v>
      </c>
      <c r="BQ409" s="7">
        <f t="shared" si="31"/>
        <v>0</v>
      </c>
      <c r="BR409" s="7">
        <f t="shared" si="32"/>
        <v>0</v>
      </c>
      <c r="BS409" s="7">
        <f t="shared" si="33"/>
        <v>0</v>
      </c>
      <c r="BT409" s="7">
        <f t="shared" si="34"/>
        <v>0</v>
      </c>
      <c r="BU409" s="7">
        <f t="shared" si="35"/>
        <v>0</v>
      </c>
      <c r="BV409" s="7">
        <f t="shared" si="36"/>
        <v>0</v>
      </c>
      <c r="BW409" s="7">
        <f t="shared" si="37"/>
        <v>0</v>
      </c>
      <c r="BX409" s="7">
        <f t="shared" si="38"/>
        <v>0</v>
      </c>
      <c r="BY409" s="7">
        <f t="shared" si="39"/>
        <v>0</v>
      </c>
      <c r="BZ409" s="7">
        <f t="shared" si="40"/>
        <v>0</v>
      </c>
      <c r="CA409" s="7">
        <f t="shared" si="41"/>
        <v>0</v>
      </c>
      <c r="CB409" s="7">
        <f t="shared" si="42"/>
        <v>0</v>
      </c>
      <c r="CC409" s="7">
        <f t="shared" si="43"/>
        <v>0</v>
      </c>
      <c r="CD409" s="7">
        <f t="shared" si="44"/>
        <v>1695</v>
      </c>
      <c r="CE409" s="7">
        <f t="shared" si="45"/>
        <v>0</v>
      </c>
      <c r="CF409" s="7">
        <f t="shared" si="46"/>
        <v>0</v>
      </c>
      <c r="CG409" s="7">
        <f t="shared" si="47"/>
        <v>0</v>
      </c>
      <c r="CH409" s="7">
        <f t="shared" si="48"/>
        <v>0</v>
      </c>
      <c r="CI409" s="7">
        <f t="shared" si="49"/>
        <v>1695</v>
      </c>
      <c r="CJ409" s="7">
        <f t="shared" si="50"/>
        <v>0</v>
      </c>
      <c r="CK409" s="7">
        <f t="shared" si="51"/>
        <v>0</v>
      </c>
      <c r="CL409" s="7">
        <f t="shared" si="52"/>
        <v>0</v>
      </c>
      <c r="CM409" s="7">
        <f t="shared" si="53"/>
        <v>0</v>
      </c>
      <c r="CN409" s="7">
        <f t="shared" si="54"/>
        <v>0</v>
      </c>
      <c r="CO409" s="7">
        <f t="shared" si="55"/>
        <v>0</v>
      </c>
      <c r="CP409" s="7">
        <f t="shared" si="56"/>
        <v>0</v>
      </c>
      <c r="CQ409" s="7">
        <f t="shared" si="57"/>
        <v>0</v>
      </c>
      <c r="CR409" s="7">
        <f t="shared" si="58"/>
        <v>0</v>
      </c>
      <c r="CS409" s="7">
        <f t="shared" si="59"/>
        <v>0</v>
      </c>
      <c r="CT409" s="7">
        <f t="shared" si="60"/>
        <v>0</v>
      </c>
      <c r="CU409" s="7">
        <f t="shared" si="61"/>
        <v>0</v>
      </c>
      <c r="CV409" s="7">
        <f t="shared" si="62"/>
        <v>1695</v>
      </c>
    </row>
    <row r="410" spans="1:100" hidden="1" x14ac:dyDescent="0.25">
      <c r="A410" t="s">
        <v>7</v>
      </c>
      <c r="B410">
        <v>0</v>
      </c>
      <c r="C410">
        <v>0</v>
      </c>
      <c r="D410">
        <v>0</v>
      </c>
      <c r="E410">
        <v>0</v>
      </c>
      <c r="F410">
        <v>0</v>
      </c>
      <c r="G410">
        <v>0</v>
      </c>
      <c r="H410">
        <v>0</v>
      </c>
      <c r="I410">
        <v>0</v>
      </c>
      <c r="J410">
        <v>0</v>
      </c>
      <c r="K410">
        <v>0</v>
      </c>
      <c r="L410">
        <v>0</v>
      </c>
      <c r="M410">
        <v>0</v>
      </c>
      <c r="N410">
        <v>0</v>
      </c>
      <c r="O410">
        <v>0</v>
      </c>
      <c r="P410">
        <v>0</v>
      </c>
      <c r="Q410">
        <v>0</v>
      </c>
      <c r="R410">
        <v>0</v>
      </c>
      <c r="S410">
        <v>0</v>
      </c>
      <c r="T410">
        <v>0</v>
      </c>
      <c r="U410">
        <v>0</v>
      </c>
      <c r="V410">
        <v>0</v>
      </c>
      <c r="W410">
        <v>0</v>
      </c>
      <c r="X410">
        <v>0</v>
      </c>
      <c r="Y410">
        <v>0</v>
      </c>
      <c r="Z410">
        <v>0</v>
      </c>
      <c r="AA410">
        <v>0</v>
      </c>
      <c r="AB410">
        <v>0</v>
      </c>
      <c r="AC410">
        <v>0</v>
      </c>
      <c r="AD410">
        <v>0</v>
      </c>
      <c r="AE410">
        <v>0</v>
      </c>
      <c r="AF410">
        <v>230</v>
      </c>
      <c r="AG410">
        <v>0</v>
      </c>
      <c r="AH410">
        <v>25</v>
      </c>
      <c r="AI410">
        <v>0</v>
      </c>
      <c r="AJ410">
        <v>0</v>
      </c>
      <c r="AK410">
        <v>255</v>
      </c>
      <c r="AL410">
        <v>5</v>
      </c>
      <c r="AM410">
        <v>55</v>
      </c>
      <c r="AN410">
        <v>0</v>
      </c>
      <c r="AO410">
        <v>0</v>
      </c>
      <c r="AP410">
        <v>0</v>
      </c>
      <c r="AQ410">
        <v>60</v>
      </c>
      <c r="AR410">
        <v>0</v>
      </c>
      <c r="AS410">
        <v>0</v>
      </c>
      <c r="AT410">
        <v>0</v>
      </c>
      <c r="AU410">
        <v>0</v>
      </c>
      <c r="AV410">
        <v>0</v>
      </c>
      <c r="AW410">
        <v>0</v>
      </c>
      <c r="AX410" s="7">
        <v>315</v>
      </c>
      <c r="AZ410" s="7">
        <f t="shared" si="14"/>
        <v>0</v>
      </c>
      <c r="BA410" s="7">
        <f t="shared" si="15"/>
        <v>0</v>
      </c>
      <c r="BB410" s="7">
        <f t="shared" si="16"/>
        <v>0</v>
      </c>
      <c r="BC410" s="7">
        <f t="shared" si="17"/>
        <v>0</v>
      </c>
      <c r="BD410" s="7">
        <f t="shared" si="18"/>
        <v>0</v>
      </c>
      <c r="BE410" s="7">
        <f t="shared" si="19"/>
        <v>0</v>
      </c>
      <c r="BF410" s="7">
        <f t="shared" si="20"/>
        <v>0</v>
      </c>
      <c r="BG410" s="7">
        <f t="shared" si="21"/>
        <v>0</v>
      </c>
      <c r="BH410" s="7">
        <f t="shared" si="22"/>
        <v>0</v>
      </c>
      <c r="BI410" s="7">
        <f t="shared" si="23"/>
        <v>0</v>
      </c>
      <c r="BJ410" s="7">
        <f t="shared" si="24"/>
        <v>0</v>
      </c>
      <c r="BK410" s="7">
        <f t="shared" si="25"/>
        <v>0</v>
      </c>
      <c r="BL410" s="7">
        <f t="shared" si="26"/>
        <v>0</v>
      </c>
      <c r="BM410" s="7">
        <f t="shared" si="27"/>
        <v>0</v>
      </c>
      <c r="BN410" s="7">
        <f t="shared" si="28"/>
        <v>0</v>
      </c>
      <c r="BO410" s="7">
        <f t="shared" si="29"/>
        <v>0</v>
      </c>
      <c r="BP410" s="7">
        <f t="shared" si="30"/>
        <v>0</v>
      </c>
      <c r="BQ410" s="7">
        <f t="shared" si="31"/>
        <v>0</v>
      </c>
      <c r="BR410" s="7">
        <f t="shared" si="32"/>
        <v>0</v>
      </c>
      <c r="BS410" s="7">
        <f t="shared" si="33"/>
        <v>0</v>
      </c>
      <c r="BT410" s="7">
        <f t="shared" si="34"/>
        <v>0</v>
      </c>
      <c r="BU410" s="7">
        <f t="shared" si="35"/>
        <v>0</v>
      </c>
      <c r="BV410" s="7">
        <f t="shared" si="36"/>
        <v>0</v>
      </c>
      <c r="BW410" s="7">
        <f t="shared" si="37"/>
        <v>0</v>
      </c>
      <c r="BX410" s="7">
        <f t="shared" si="38"/>
        <v>0</v>
      </c>
      <c r="BY410" s="7">
        <f t="shared" si="39"/>
        <v>0</v>
      </c>
      <c r="BZ410" s="7">
        <f t="shared" si="40"/>
        <v>0</v>
      </c>
      <c r="CA410" s="7">
        <f t="shared" si="41"/>
        <v>0</v>
      </c>
      <c r="CB410" s="7">
        <f t="shared" si="42"/>
        <v>0</v>
      </c>
      <c r="CC410" s="7">
        <f t="shared" si="43"/>
        <v>0</v>
      </c>
      <c r="CD410" s="7">
        <f t="shared" si="44"/>
        <v>230</v>
      </c>
      <c r="CE410" s="7">
        <f t="shared" si="45"/>
        <v>0</v>
      </c>
      <c r="CF410" s="7">
        <f t="shared" si="46"/>
        <v>25</v>
      </c>
      <c r="CG410" s="7">
        <f t="shared" si="47"/>
        <v>0</v>
      </c>
      <c r="CH410" s="7">
        <f t="shared" si="48"/>
        <v>0</v>
      </c>
      <c r="CI410" s="7">
        <f t="shared" si="49"/>
        <v>255</v>
      </c>
      <c r="CJ410" s="7">
        <f t="shared" si="50"/>
        <v>5</v>
      </c>
      <c r="CK410" s="7">
        <f t="shared" si="51"/>
        <v>55</v>
      </c>
      <c r="CL410" s="7">
        <f t="shared" si="52"/>
        <v>0</v>
      </c>
      <c r="CM410" s="7">
        <f t="shared" si="53"/>
        <v>0</v>
      </c>
      <c r="CN410" s="7">
        <f t="shared" si="54"/>
        <v>0</v>
      </c>
      <c r="CO410" s="7">
        <f t="shared" si="55"/>
        <v>60</v>
      </c>
      <c r="CP410" s="7">
        <f t="shared" si="56"/>
        <v>0</v>
      </c>
      <c r="CQ410" s="7">
        <f t="shared" si="57"/>
        <v>0</v>
      </c>
      <c r="CR410" s="7">
        <f t="shared" si="58"/>
        <v>0</v>
      </c>
      <c r="CS410" s="7">
        <f t="shared" si="59"/>
        <v>0</v>
      </c>
      <c r="CT410" s="7">
        <f t="shared" si="60"/>
        <v>0</v>
      </c>
      <c r="CU410" s="7">
        <f t="shared" si="61"/>
        <v>0</v>
      </c>
      <c r="CV410" s="7">
        <f t="shared" si="62"/>
        <v>315</v>
      </c>
    </row>
    <row r="411" spans="1:100" hidden="1" x14ac:dyDescent="0.25">
      <c r="A411" t="s">
        <v>8</v>
      </c>
      <c r="B411">
        <v>0</v>
      </c>
      <c r="C411">
        <v>0</v>
      </c>
      <c r="D411">
        <v>0</v>
      </c>
      <c r="E411">
        <v>0</v>
      </c>
      <c r="F411">
        <v>0</v>
      </c>
      <c r="G411">
        <v>0</v>
      </c>
      <c r="H411">
        <v>0</v>
      </c>
      <c r="I411">
        <v>0</v>
      </c>
      <c r="J411">
        <v>0</v>
      </c>
      <c r="K411">
        <v>0</v>
      </c>
      <c r="L411">
        <v>0</v>
      </c>
      <c r="M411">
        <v>0</v>
      </c>
      <c r="N411">
        <v>0</v>
      </c>
      <c r="O411">
        <v>0</v>
      </c>
      <c r="P411">
        <v>0</v>
      </c>
      <c r="Q411">
        <v>0</v>
      </c>
      <c r="R411">
        <v>0</v>
      </c>
      <c r="S411">
        <v>0</v>
      </c>
      <c r="T411">
        <v>95</v>
      </c>
      <c r="U411">
        <v>30</v>
      </c>
      <c r="V411">
        <v>5</v>
      </c>
      <c r="W411">
        <v>0</v>
      </c>
      <c r="X411">
        <v>0</v>
      </c>
      <c r="Y411">
        <v>135</v>
      </c>
      <c r="Z411">
        <v>100</v>
      </c>
      <c r="AA411">
        <v>10</v>
      </c>
      <c r="AB411">
        <v>0</v>
      </c>
      <c r="AC411">
        <v>0</v>
      </c>
      <c r="AD411">
        <v>0</v>
      </c>
      <c r="AE411">
        <v>115</v>
      </c>
      <c r="AF411">
        <v>50</v>
      </c>
      <c r="AG411">
        <v>5</v>
      </c>
      <c r="AH411">
        <v>0</v>
      </c>
      <c r="AI411">
        <v>0</v>
      </c>
      <c r="AJ411">
        <v>0</v>
      </c>
      <c r="AK411">
        <v>55</v>
      </c>
      <c r="AL411">
        <v>295</v>
      </c>
      <c r="AM411">
        <v>70</v>
      </c>
      <c r="AN411">
        <v>15</v>
      </c>
      <c r="AO411">
        <v>0</v>
      </c>
      <c r="AP411">
        <v>0</v>
      </c>
      <c r="AQ411">
        <v>385</v>
      </c>
      <c r="AR411">
        <v>0</v>
      </c>
      <c r="AS411">
        <v>0</v>
      </c>
      <c r="AT411">
        <v>0</v>
      </c>
      <c r="AU411">
        <v>0</v>
      </c>
      <c r="AV411">
        <v>0</v>
      </c>
      <c r="AW411">
        <v>0</v>
      </c>
      <c r="AX411" s="7">
        <v>685</v>
      </c>
      <c r="AZ411" s="7">
        <f t="shared" si="14"/>
        <v>0</v>
      </c>
      <c r="BA411" s="7">
        <f t="shared" si="15"/>
        <v>0</v>
      </c>
      <c r="BB411" s="7">
        <f t="shared" si="16"/>
        <v>0</v>
      </c>
      <c r="BC411" s="7">
        <f t="shared" si="17"/>
        <v>0</v>
      </c>
      <c r="BD411" s="7">
        <f t="shared" si="18"/>
        <v>0</v>
      </c>
      <c r="BE411" s="7">
        <f t="shared" si="19"/>
        <v>0</v>
      </c>
      <c r="BF411" s="7">
        <f t="shared" si="20"/>
        <v>0</v>
      </c>
      <c r="BG411" s="7">
        <f t="shared" si="21"/>
        <v>0</v>
      </c>
      <c r="BH411" s="7">
        <f t="shared" si="22"/>
        <v>0</v>
      </c>
      <c r="BI411" s="7">
        <f t="shared" si="23"/>
        <v>0</v>
      </c>
      <c r="BJ411" s="7">
        <f t="shared" si="24"/>
        <v>0</v>
      </c>
      <c r="BK411" s="7">
        <f t="shared" si="25"/>
        <v>0</v>
      </c>
      <c r="BL411" s="7">
        <f t="shared" si="26"/>
        <v>0</v>
      </c>
      <c r="BM411" s="7">
        <f t="shared" si="27"/>
        <v>0</v>
      </c>
      <c r="BN411" s="7">
        <f t="shared" si="28"/>
        <v>0</v>
      </c>
      <c r="BO411" s="7">
        <f t="shared" si="29"/>
        <v>0</v>
      </c>
      <c r="BP411" s="7">
        <f t="shared" si="30"/>
        <v>0</v>
      </c>
      <c r="BQ411" s="7">
        <f t="shared" si="31"/>
        <v>0</v>
      </c>
      <c r="BR411" s="7">
        <f t="shared" si="32"/>
        <v>95</v>
      </c>
      <c r="BS411" s="7">
        <f t="shared" si="33"/>
        <v>30</v>
      </c>
      <c r="BT411" s="7">
        <f t="shared" si="34"/>
        <v>5</v>
      </c>
      <c r="BU411" s="7">
        <f t="shared" si="35"/>
        <v>0</v>
      </c>
      <c r="BV411" s="7">
        <f t="shared" si="36"/>
        <v>0</v>
      </c>
      <c r="BW411" s="7">
        <f t="shared" si="37"/>
        <v>135</v>
      </c>
      <c r="BX411" s="7">
        <f t="shared" si="38"/>
        <v>100</v>
      </c>
      <c r="BY411" s="7">
        <f t="shared" si="39"/>
        <v>10</v>
      </c>
      <c r="BZ411" s="7">
        <f t="shared" si="40"/>
        <v>0</v>
      </c>
      <c r="CA411" s="7">
        <f t="shared" si="41"/>
        <v>0</v>
      </c>
      <c r="CB411" s="7">
        <f t="shared" si="42"/>
        <v>0</v>
      </c>
      <c r="CC411" s="7">
        <f t="shared" si="43"/>
        <v>115</v>
      </c>
      <c r="CD411" s="7">
        <f t="shared" si="44"/>
        <v>50</v>
      </c>
      <c r="CE411" s="7">
        <f t="shared" si="45"/>
        <v>5</v>
      </c>
      <c r="CF411" s="7">
        <f t="shared" si="46"/>
        <v>0</v>
      </c>
      <c r="CG411" s="7">
        <f t="shared" si="47"/>
        <v>0</v>
      </c>
      <c r="CH411" s="7">
        <f t="shared" si="48"/>
        <v>0</v>
      </c>
      <c r="CI411" s="7">
        <f t="shared" si="49"/>
        <v>55</v>
      </c>
      <c r="CJ411" s="7">
        <f t="shared" si="50"/>
        <v>295</v>
      </c>
      <c r="CK411" s="7">
        <f t="shared" si="51"/>
        <v>70</v>
      </c>
      <c r="CL411" s="7">
        <f t="shared" si="52"/>
        <v>15</v>
      </c>
      <c r="CM411" s="7">
        <f t="shared" si="53"/>
        <v>0</v>
      </c>
      <c r="CN411" s="7">
        <f t="shared" si="54"/>
        <v>0</v>
      </c>
      <c r="CO411" s="7">
        <f t="shared" si="55"/>
        <v>385</v>
      </c>
      <c r="CP411" s="7">
        <f t="shared" si="56"/>
        <v>0</v>
      </c>
      <c r="CQ411" s="7">
        <f t="shared" si="57"/>
        <v>0</v>
      </c>
      <c r="CR411" s="7">
        <f t="shared" si="58"/>
        <v>0</v>
      </c>
      <c r="CS411" s="7">
        <f t="shared" si="59"/>
        <v>0</v>
      </c>
      <c r="CT411" s="7">
        <f t="shared" si="60"/>
        <v>0</v>
      </c>
      <c r="CU411" s="7">
        <f t="shared" si="61"/>
        <v>0</v>
      </c>
      <c r="CV411" s="7">
        <f t="shared" si="62"/>
        <v>685</v>
      </c>
    </row>
    <row r="412" spans="1:100" hidden="1" x14ac:dyDescent="0.25">
      <c r="A412" t="s">
        <v>10</v>
      </c>
      <c r="B412">
        <v>0</v>
      </c>
      <c r="C412">
        <v>0</v>
      </c>
      <c r="D412">
        <v>0</v>
      </c>
      <c r="E412">
        <v>0</v>
      </c>
      <c r="F412">
        <v>0</v>
      </c>
      <c r="G412">
        <v>0</v>
      </c>
      <c r="H412">
        <v>0</v>
      </c>
      <c r="I412">
        <v>0</v>
      </c>
      <c r="J412">
        <v>0</v>
      </c>
      <c r="K412">
        <v>0</v>
      </c>
      <c r="L412">
        <v>0</v>
      </c>
      <c r="M412">
        <v>0</v>
      </c>
      <c r="N412">
        <v>0</v>
      </c>
      <c r="O412">
        <v>0</v>
      </c>
      <c r="P412">
        <v>0</v>
      </c>
      <c r="Q412">
        <v>0</v>
      </c>
      <c r="R412">
        <v>0</v>
      </c>
      <c r="S412">
        <v>0</v>
      </c>
      <c r="T412">
        <v>0</v>
      </c>
      <c r="U412">
        <v>0</v>
      </c>
      <c r="V412">
        <v>0</v>
      </c>
      <c r="W412">
        <v>0</v>
      </c>
      <c r="X412">
        <v>0</v>
      </c>
      <c r="Y412">
        <v>0</v>
      </c>
      <c r="Z412">
        <v>25</v>
      </c>
      <c r="AA412">
        <v>0</v>
      </c>
      <c r="AB412">
        <v>0</v>
      </c>
      <c r="AC412">
        <v>0</v>
      </c>
      <c r="AD412">
        <v>0</v>
      </c>
      <c r="AE412">
        <v>25</v>
      </c>
      <c r="AF412">
        <v>0</v>
      </c>
      <c r="AG412">
        <v>0</v>
      </c>
      <c r="AH412">
        <v>0</v>
      </c>
      <c r="AI412">
        <v>0</v>
      </c>
      <c r="AJ412">
        <v>0</v>
      </c>
      <c r="AK412">
        <v>0</v>
      </c>
      <c r="AL412">
        <v>45</v>
      </c>
      <c r="AM412">
        <v>5</v>
      </c>
      <c r="AN412">
        <v>0</v>
      </c>
      <c r="AO412">
        <v>0</v>
      </c>
      <c r="AP412">
        <v>0</v>
      </c>
      <c r="AQ412">
        <v>45</v>
      </c>
      <c r="AR412">
        <v>455</v>
      </c>
      <c r="AS412">
        <v>35</v>
      </c>
      <c r="AT412">
        <v>0</v>
      </c>
      <c r="AU412">
        <v>0</v>
      </c>
      <c r="AV412">
        <v>0</v>
      </c>
      <c r="AW412">
        <v>490</v>
      </c>
      <c r="AX412" s="7">
        <v>560</v>
      </c>
      <c r="AZ412" s="7">
        <f t="shared" si="14"/>
        <v>0</v>
      </c>
      <c r="BA412" s="7">
        <f t="shared" si="15"/>
        <v>0</v>
      </c>
      <c r="BB412" s="7">
        <f t="shared" si="16"/>
        <v>0</v>
      </c>
      <c r="BC412" s="7">
        <f t="shared" si="17"/>
        <v>0</v>
      </c>
      <c r="BD412" s="7">
        <f t="shared" si="18"/>
        <v>0</v>
      </c>
      <c r="BE412" s="7">
        <f t="shared" si="19"/>
        <v>0</v>
      </c>
      <c r="BF412" s="7">
        <f t="shared" si="20"/>
        <v>0</v>
      </c>
      <c r="BG412" s="7">
        <f t="shared" si="21"/>
        <v>0</v>
      </c>
      <c r="BH412" s="7">
        <f t="shared" si="22"/>
        <v>0</v>
      </c>
      <c r="BI412" s="7">
        <f t="shared" si="23"/>
        <v>0</v>
      </c>
      <c r="BJ412" s="7">
        <f t="shared" si="24"/>
        <v>0</v>
      </c>
      <c r="BK412" s="7">
        <f t="shared" si="25"/>
        <v>0</v>
      </c>
      <c r="BL412" s="7">
        <f t="shared" si="26"/>
        <v>0</v>
      </c>
      <c r="BM412" s="7">
        <f t="shared" si="27"/>
        <v>0</v>
      </c>
      <c r="BN412" s="7">
        <f t="shared" si="28"/>
        <v>0</v>
      </c>
      <c r="BO412" s="7">
        <f t="shared" si="29"/>
        <v>0</v>
      </c>
      <c r="BP412" s="7">
        <f t="shared" si="30"/>
        <v>0</v>
      </c>
      <c r="BQ412" s="7">
        <f t="shared" si="31"/>
        <v>0</v>
      </c>
      <c r="BR412" s="7">
        <f t="shared" si="32"/>
        <v>0</v>
      </c>
      <c r="BS412" s="7">
        <f t="shared" si="33"/>
        <v>0</v>
      </c>
      <c r="BT412" s="7">
        <f t="shared" si="34"/>
        <v>0</v>
      </c>
      <c r="BU412" s="7">
        <f t="shared" si="35"/>
        <v>0</v>
      </c>
      <c r="BV412" s="7">
        <f t="shared" si="36"/>
        <v>0</v>
      </c>
      <c r="BW412" s="7">
        <f t="shared" si="37"/>
        <v>0</v>
      </c>
      <c r="BX412" s="7">
        <f t="shared" si="38"/>
        <v>25</v>
      </c>
      <c r="BY412" s="7">
        <f t="shared" si="39"/>
        <v>0</v>
      </c>
      <c r="BZ412" s="7">
        <f t="shared" si="40"/>
        <v>0</v>
      </c>
      <c r="CA412" s="7">
        <f t="shared" si="41"/>
        <v>0</v>
      </c>
      <c r="CB412" s="7">
        <f t="shared" si="42"/>
        <v>0</v>
      </c>
      <c r="CC412" s="7">
        <f t="shared" si="43"/>
        <v>25</v>
      </c>
      <c r="CD412" s="7">
        <f t="shared" si="44"/>
        <v>0</v>
      </c>
      <c r="CE412" s="7">
        <f t="shared" si="45"/>
        <v>0</v>
      </c>
      <c r="CF412" s="7">
        <f t="shared" si="46"/>
        <v>0</v>
      </c>
      <c r="CG412" s="7">
        <f t="shared" si="47"/>
        <v>0</v>
      </c>
      <c r="CH412" s="7">
        <f t="shared" si="48"/>
        <v>0</v>
      </c>
      <c r="CI412" s="7">
        <f t="shared" si="49"/>
        <v>0</v>
      </c>
      <c r="CJ412" s="7">
        <f t="shared" si="50"/>
        <v>45</v>
      </c>
      <c r="CK412" s="7">
        <f t="shared" si="51"/>
        <v>5</v>
      </c>
      <c r="CL412" s="7">
        <f t="shared" si="52"/>
        <v>0</v>
      </c>
      <c r="CM412" s="7">
        <f t="shared" si="53"/>
        <v>0</v>
      </c>
      <c r="CN412" s="7">
        <f t="shared" si="54"/>
        <v>0</v>
      </c>
      <c r="CO412" s="7">
        <f t="shared" si="55"/>
        <v>45</v>
      </c>
      <c r="CP412" s="7">
        <f t="shared" si="56"/>
        <v>455</v>
      </c>
      <c r="CQ412" s="7">
        <f t="shared" si="57"/>
        <v>35</v>
      </c>
      <c r="CR412" s="7">
        <f t="shared" si="58"/>
        <v>0</v>
      </c>
      <c r="CS412" s="7">
        <f t="shared" si="59"/>
        <v>0</v>
      </c>
      <c r="CT412" s="7">
        <f t="shared" si="60"/>
        <v>0</v>
      </c>
      <c r="CU412" s="7">
        <f t="shared" si="61"/>
        <v>490</v>
      </c>
      <c r="CV412" s="7">
        <f t="shared" si="62"/>
        <v>560</v>
      </c>
    </row>
    <row r="413" spans="1:100" hidden="1" x14ac:dyDescent="0.25">
      <c r="A413" t="s">
        <v>11</v>
      </c>
      <c r="B413">
        <v>0</v>
      </c>
      <c r="C413">
        <v>0</v>
      </c>
      <c r="D413">
        <v>0</v>
      </c>
      <c r="E413">
        <v>0</v>
      </c>
      <c r="F413">
        <v>0</v>
      </c>
      <c r="G413">
        <v>0</v>
      </c>
      <c r="H413">
        <v>0</v>
      </c>
      <c r="I413">
        <v>0</v>
      </c>
      <c r="J413">
        <v>0</v>
      </c>
      <c r="K413">
        <v>0</v>
      </c>
      <c r="L413">
        <v>0</v>
      </c>
      <c r="M413">
        <v>0</v>
      </c>
      <c r="N413">
        <v>0</v>
      </c>
      <c r="O413">
        <v>0</v>
      </c>
      <c r="P413">
        <v>0</v>
      </c>
      <c r="Q413">
        <v>0</v>
      </c>
      <c r="R413">
        <v>0</v>
      </c>
      <c r="S413">
        <v>0</v>
      </c>
      <c r="T413">
        <v>0</v>
      </c>
      <c r="U413">
        <v>0</v>
      </c>
      <c r="V413">
        <v>0</v>
      </c>
      <c r="W413">
        <v>0</v>
      </c>
      <c r="X413">
        <v>0</v>
      </c>
      <c r="Y413">
        <v>0</v>
      </c>
      <c r="Z413">
        <v>0</v>
      </c>
      <c r="AA413">
        <v>0</v>
      </c>
      <c r="AB413">
        <v>0</v>
      </c>
      <c r="AC413">
        <v>0</v>
      </c>
      <c r="AD413">
        <v>0</v>
      </c>
      <c r="AE413">
        <v>0</v>
      </c>
      <c r="AF413">
        <v>5</v>
      </c>
      <c r="AG413">
        <v>0</v>
      </c>
      <c r="AH413">
        <v>490</v>
      </c>
      <c r="AI413">
        <v>0</v>
      </c>
      <c r="AJ413">
        <v>0</v>
      </c>
      <c r="AK413">
        <v>495</v>
      </c>
      <c r="AL413">
        <v>0</v>
      </c>
      <c r="AM413">
        <v>0</v>
      </c>
      <c r="AN413">
        <v>0</v>
      </c>
      <c r="AO413">
        <v>0</v>
      </c>
      <c r="AP413">
        <v>0</v>
      </c>
      <c r="AQ413">
        <v>0</v>
      </c>
      <c r="AR413">
        <v>0</v>
      </c>
      <c r="AS413">
        <v>0</v>
      </c>
      <c r="AT413">
        <v>0</v>
      </c>
      <c r="AU413">
        <v>0</v>
      </c>
      <c r="AV413">
        <v>0</v>
      </c>
      <c r="AW413">
        <v>0</v>
      </c>
      <c r="AX413" s="7">
        <v>495</v>
      </c>
      <c r="AZ413" s="7">
        <f t="shared" si="14"/>
        <v>0</v>
      </c>
      <c r="BA413" s="7">
        <f t="shared" si="15"/>
        <v>0</v>
      </c>
      <c r="BB413" s="7">
        <f t="shared" si="16"/>
        <v>0</v>
      </c>
      <c r="BC413" s="7">
        <f t="shared" si="17"/>
        <v>0</v>
      </c>
      <c r="BD413" s="7">
        <f t="shared" si="18"/>
        <v>0</v>
      </c>
      <c r="BE413" s="7">
        <f t="shared" si="19"/>
        <v>0</v>
      </c>
      <c r="BF413" s="7">
        <f t="shared" si="20"/>
        <v>0</v>
      </c>
      <c r="BG413" s="7">
        <f t="shared" si="21"/>
        <v>0</v>
      </c>
      <c r="BH413" s="7">
        <f t="shared" si="22"/>
        <v>0</v>
      </c>
      <c r="BI413" s="7">
        <f t="shared" si="23"/>
        <v>0</v>
      </c>
      <c r="BJ413" s="7">
        <f t="shared" si="24"/>
        <v>0</v>
      </c>
      <c r="BK413" s="7">
        <f t="shared" si="25"/>
        <v>0</v>
      </c>
      <c r="BL413" s="7">
        <f t="shared" si="26"/>
        <v>0</v>
      </c>
      <c r="BM413" s="7">
        <f t="shared" si="27"/>
        <v>0</v>
      </c>
      <c r="BN413" s="7">
        <f t="shared" si="28"/>
        <v>0</v>
      </c>
      <c r="BO413" s="7">
        <f t="shared" si="29"/>
        <v>0</v>
      </c>
      <c r="BP413" s="7">
        <f t="shared" si="30"/>
        <v>0</v>
      </c>
      <c r="BQ413" s="7">
        <f t="shared" si="31"/>
        <v>0</v>
      </c>
      <c r="BR413" s="7">
        <f t="shared" si="32"/>
        <v>0</v>
      </c>
      <c r="BS413" s="7">
        <f t="shared" si="33"/>
        <v>0</v>
      </c>
      <c r="BT413" s="7">
        <f t="shared" si="34"/>
        <v>0</v>
      </c>
      <c r="BU413" s="7">
        <f t="shared" si="35"/>
        <v>0</v>
      </c>
      <c r="BV413" s="7">
        <f t="shared" si="36"/>
        <v>0</v>
      </c>
      <c r="BW413" s="7">
        <f t="shared" si="37"/>
        <v>0</v>
      </c>
      <c r="BX413" s="7">
        <f t="shared" si="38"/>
        <v>0</v>
      </c>
      <c r="BY413" s="7">
        <f t="shared" si="39"/>
        <v>0</v>
      </c>
      <c r="BZ413" s="7">
        <f t="shared" si="40"/>
        <v>0</v>
      </c>
      <c r="CA413" s="7">
        <f t="shared" si="41"/>
        <v>0</v>
      </c>
      <c r="CB413" s="7">
        <f t="shared" si="42"/>
        <v>0</v>
      </c>
      <c r="CC413" s="7">
        <f t="shared" si="43"/>
        <v>0</v>
      </c>
      <c r="CD413" s="7">
        <f t="shared" si="44"/>
        <v>5</v>
      </c>
      <c r="CE413" s="7">
        <f t="shared" si="45"/>
        <v>0</v>
      </c>
      <c r="CF413" s="7">
        <f t="shared" si="46"/>
        <v>490</v>
      </c>
      <c r="CG413" s="7">
        <f t="shared" si="47"/>
        <v>0</v>
      </c>
      <c r="CH413" s="7">
        <f t="shared" si="48"/>
        <v>0</v>
      </c>
      <c r="CI413" s="7">
        <f t="shared" si="49"/>
        <v>495</v>
      </c>
      <c r="CJ413" s="7">
        <f t="shared" si="50"/>
        <v>0</v>
      </c>
      <c r="CK413" s="7">
        <f t="shared" si="51"/>
        <v>0</v>
      </c>
      <c r="CL413" s="7">
        <f t="shared" si="52"/>
        <v>0</v>
      </c>
      <c r="CM413" s="7">
        <f t="shared" si="53"/>
        <v>0</v>
      </c>
      <c r="CN413" s="7">
        <f t="shared" si="54"/>
        <v>0</v>
      </c>
      <c r="CO413" s="7">
        <f t="shared" si="55"/>
        <v>0</v>
      </c>
      <c r="CP413" s="7">
        <f t="shared" si="56"/>
        <v>0</v>
      </c>
      <c r="CQ413" s="7">
        <f t="shared" si="57"/>
        <v>0</v>
      </c>
      <c r="CR413" s="7">
        <f t="shared" si="58"/>
        <v>0</v>
      </c>
      <c r="CS413" s="7">
        <f t="shared" si="59"/>
        <v>0</v>
      </c>
      <c r="CT413" s="7">
        <f t="shared" si="60"/>
        <v>0</v>
      </c>
      <c r="CU413" s="7">
        <f t="shared" si="61"/>
        <v>0</v>
      </c>
      <c r="CV413" s="7">
        <f t="shared" si="62"/>
        <v>495</v>
      </c>
    </row>
    <row r="414" spans="1:100" hidden="1" x14ac:dyDescent="0.25">
      <c r="A414" t="s">
        <v>12</v>
      </c>
      <c r="B414">
        <v>0</v>
      </c>
      <c r="C414">
        <v>0</v>
      </c>
      <c r="D414">
        <v>0</v>
      </c>
      <c r="E414">
        <v>0</v>
      </c>
      <c r="F414">
        <v>0</v>
      </c>
      <c r="G414">
        <v>0</v>
      </c>
      <c r="H414">
        <v>0</v>
      </c>
      <c r="I414">
        <v>0</v>
      </c>
      <c r="J414">
        <v>0</v>
      </c>
      <c r="K414">
        <v>0</v>
      </c>
      <c r="L414">
        <v>0</v>
      </c>
      <c r="M414">
        <v>0</v>
      </c>
      <c r="N414">
        <v>0</v>
      </c>
      <c r="O414">
        <v>0</v>
      </c>
      <c r="P414">
        <v>0</v>
      </c>
      <c r="Q414">
        <v>0</v>
      </c>
      <c r="R414">
        <v>0</v>
      </c>
      <c r="S414">
        <v>0</v>
      </c>
      <c r="T414">
        <v>0</v>
      </c>
      <c r="U414">
        <v>0</v>
      </c>
      <c r="V414">
        <v>0</v>
      </c>
      <c r="W414">
        <v>0</v>
      </c>
      <c r="X414">
        <v>0</v>
      </c>
      <c r="Y414">
        <v>0</v>
      </c>
      <c r="Z414">
        <v>0</v>
      </c>
      <c r="AA414">
        <v>0</v>
      </c>
      <c r="AB414">
        <v>0</v>
      </c>
      <c r="AC414">
        <v>0</v>
      </c>
      <c r="AD414">
        <v>0</v>
      </c>
      <c r="AE414">
        <v>0</v>
      </c>
      <c r="AF414">
        <v>0</v>
      </c>
      <c r="AG414">
        <v>0</v>
      </c>
      <c r="AH414">
        <v>0</v>
      </c>
      <c r="AI414">
        <v>0</v>
      </c>
      <c r="AJ414">
        <v>0</v>
      </c>
      <c r="AK414">
        <v>0</v>
      </c>
      <c r="AL414">
        <v>1550</v>
      </c>
      <c r="AM414">
        <v>0</v>
      </c>
      <c r="AN414">
        <v>0</v>
      </c>
      <c r="AO414">
        <v>0</v>
      </c>
      <c r="AP414">
        <v>0</v>
      </c>
      <c r="AQ414">
        <v>1550</v>
      </c>
      <c r="AR414">
        <v>0</v>
      </c>
      <c r="AS414">
        <v>0</v>
      </c>
      <c r="AT414">
        <v>0</v>
      </c>
      <c r="AU414">
        <v>0</v>
      </c>
      <c r="AV414">
        <v>0</v>
      </c>
      <c r="AW414">
        <v>0</v>
      </c>
      <c r="AX414" s="7">
        <v>1550</v>
      </c>
      <c r="AZ414" s="7">
        <f t="shared" si="14"/>
        <v>0</v>
      </c>
      <c r="BA414" s="7">
        <f t="shared" si="15"/>
        <v>0</v>
      </c>
      <c r="BB414" s="7">
        <f t="shared" si="16"/>
        <v>0</v>
      </c>
      <c r="BC414" s="7">
        <f t="shared" si="17"/>
        <v>0</v>
      </c>
      <c r="BD414" s="7">
        <f t="shared" si="18"/>
        <v>0</v>
      </c>
      <c r="BE414" s="7">
        <f t="shared" si="19"/>
        <v>0</v>
      </c>
      <c r="BF414" s="7">
        <f t="shared" si="20"/>
        <v>0</v>
      </c>
      <c r="BG414" s="7">
        <f t="shared" si="21"/>
        <v>0</v>
      </c>
      <c r="BH414" s="7">
        <f t="shared" si="22"/>
        <v>0</v>
      </c>
      <c r="BI414" s="7">
        <f t="shared" si="23"/>
        <v>0</v>
      </c>
      <c r="BJ414" s="7">
        <f t="shared" si="24"/>
        <v>0</v>
      </c>
      <c r="BK414" s="7">
        <f t="shared" si="25"/>
        <v>0</v>
      </c>
      <c r="BL414" s="7">
        <f t="shared" si="26"/>
        <v>0</v>
      </c>
      <c r="BM414" s="7">
        <f t="shared" si="27"/>
        <v>0</v>
      </c>
      <c r="BN414" s="7">
        <f t="shared" si="28"/>
        <v>0</v>
      </c>
      <c r="BO414" s="7">
        <f t="shared" si="29"/>
        <v>0</v>
      </c>
      <c r="BP414" s="7">
        <f t="shared" si="30"/>
        <v>0</v>
      </c>
      <c r="BQ414" s="7">
        <f t="shared" si="31"/>
        <v>0</v>
      </c>
      <c r="BR414" s="7">
        <f t="shared" si="32"/>
        <v>0</v>
      </c>
      <c r="BS414" s="7">
        <f t="shared" si="33"/>
        <v>0</v>
      </c>
      <c r="BT414" s="7">
        <f t="shared" si="34"/>
        <v>0</v>
      </c>
      <c r="BU414" s="7">
        <f t="shared" si="35"/>
        <v>0</v>
      </c>
      <c r="BV414" s="7">
        <f t="shared" si="36"/>
        <v>0</v>
      </c>
      <c r="BW414" s="7">
        <f t="shared" si="37"/>
        <v>0</v>
      </c>
      <c r="BX414" s="7">
        <f t="shared" si="38"/>
        <v>0</v>
      </c>
      <c r="BY414" s="7">
        <f t="shared" si="39"/>
        <v>0</v>
      </c>
      <c r="BZ414" s="7">
        <f t="shared" si="40"/>
        <v>0</v>
      </c>
      <c r="CA414" s="7">
        <f t="shared" si="41"/>
        <v>0</v>
      </c>
      <c r="CB414" s="7">
        <f t="shared" si="42"/>
        <v>0</v>
      </c>
      <c r="CC414" s="7">
        <f t="shared" si="43"/>
        <v>0</v>
      </c>
      <c r="CD414" s="7">
        <f t="shared" si="44"/>
        <v>0</v>
      </c>
      <c r="CE414" s="7">
        <f t="shared" si="45"/>
        <v>0</v>
      </c>
      <c r="CF414" s="7">
        <f t="shared" si="46"/>
        <v>0</v>
      </c>
      <c r="CG414" s="7">
        <f t="shared" si="47"/>
        <v>0</v>
      </c>
      <c r="CH414" s="7">
        <f t="shared" si="48"/>
        <v>0</v>
      </c>
      <c r="CI414" s="7">
        <f t="shared" si="49"/>
        <v>0</v>
      </c>
      <c r="CJ414" s="7">
        <f t="shared" si="50"/>
        <v>1550</v>
      </c>
      <c r="CK414" s="7">
        <f t="shared" si="51"/>
        <v>0</v>
      </c>
      <c r="CL414" s="7">
        <f t="shared" si="52"/>
        <v>0</v>
      </c>
      <c r="CM414" s="7">
        <f t="shared" si="53"/>
        <v>0</v>
      </c>
      <c r="CN414" s="7">
        <f t="shared" si="54"/>
        <v>0</v>
      </c>
      <c r="CO414" s="7">
        <f t="shared" si="55"/>
        <v>1550</v>
      </c>
      <c r="CP414" s="7">
        <f t="shared" si="56"/>
        <v>0</v>
      </c>
      <c r="CQ414" s="7">
        <f t="shared" si="57"/>
        <v>0</v>
      </c>
      <c r="CR414" s="7">
        <f t="shared" si="58"/>
        <v>0</v>
      </c>
      <c r="CS414" s="7">
        <f t="shared" si="59"/>
        <v>0</v>
      </c>
      <c r="CT414" s="7">
        <f t="shared" si="60"/>
        <v>0</v>
      </c>
      <c r="CU414" s="7">
        <f t="shared" si="61"/>
        <v>0</v>
      </c>
      <c r="CV414" s="7">
        <f t="shared" si="62"/>
        <v>1550</v>
      </c>
    </row>
    <row r="415" spans="1:100" hidden="1" x14ac:dyDescent="0.25">
      <c r="A415" t="s">
        <v>13</v>
      </c>
      <c r="B415">
        <v>0</v>
      </c>
      <c r="C415">
        <v>0</v>
      </c>
      <c r="D415">
        <v>0</v>
      </c>
      <c r="E415">
        <v>0</v>
      </c>
      <c r="F415">
        <v>0</v>
      </c>
      <c r="G415">
        <v>0</v>
      </c>
      <c r="H415">
        <v>0</v>
      </c>
      <c r="I415">
        <v>0</v>
      </c>
      <c r="J415">
        <v>0</v>
      </c>
      <c r="K415">
        <v>0</v>
      </c>
      <c r="L415">
        <v>0</v>
      </c>
      <c r="M415">
        <v>0</v>
      </c>
      <c r="N415">
        <v>0</v>
      </c>
      <c r="O415">
        <v>0</v>
      </c>
      <c r="P415">
        <v>0</v>
      </c>
      <c r="Q415">
        <v>0</v>
      </c>
      <c r="R415">
        <v>0</v>
      </c>
      <c r="S415">
        <v>0</v>
      </c>
      <c r="T415">
        <v>0</v>
      </c>
      <c r="U415">
        <v>0</v>
      </c>
      <c r="V415">
        <v>0</v>
      </c>
      <c r="W415">
        <v>0</v>
      </c>
      <c r="X415">
        <v>0</v>
      </c>
      <c r="Y415">
        <v>0</v>
      </c>
      <c r="Z415">
        <v>230</v>
      </c>
      <c r="AA415">
        <v>0</v>
      </c>
      <c r="AB415">
        <v>0</v>
      </c>
      <c r="AC415">
        <v>0</v>
      </c>
      <c r="AD415">
        <v>0</v>
      </c>
      <c r="AE415">
        <v>230</v>
      </c>
      <c r="AF415">
        <v>0</v>
      </c>
      <c r="AG415">
        <v>0</v>
      </c>
      <c r="AH415">
        <v>0</v>
      </c>
      <c r="AI415">
        <v>0</v>
      </c>
      <c r="AJ415">
        <v>0</v>
      </c>
      <c r="AK415">
        <v>0</v>
      </c>
      <c r="AL415">
        <v>0</v>
      </c>
      <c r="AM415">
        <v>0</v>
      </c>
      <c r="AN415">
        <v>0</v>
      </c>
      <c r="AO415">
        <v>0</v>
      </c>
      <c r="AP415">
        <v>0</v>
      </c>
      <c r="AQ415">
        <v>0</v>
      </c>
      <c r="AR415">
        <v>0</v>
      </c>
      <c r="AS415">
        <v>0</v>
      </c>
      <c r="AT415">
        <v>0</v>
      </c>
      <c r="AU415">
        <v>0</v>
      </c>
      <c r="AV415">
        <v>0</v>
      </c>
      <c r="AW415">
        <v>0</v>
      </c>
      <c r="AX415" s="7">
        <v>230</v>
      </c>
      <c r="AZ415" s="7">
        <f t="shared" si="14"/>
        <v>0</v>
      </c>
      <c r="BA415" s="7">
        <f t="shared" si="15"/>
        <v>0</v>
      </c>
      <c r="BB415" s="7">
        <f t="shared" si="16"/>
        <v>0</v>
      </c>
      <c r="BC415" s="7">
        <f t="shared" si="17"/>
        <v>0</v>
      </c>
      <c r="BD415" s="7">
        <f t="shared" si="18"/>
        <v>0</v>
      </c>
      <c r="BE415" s="7">
        <f t="shared" si="19"/>
        <v>0</v>
      </c>
      <c r="BF415" s="7">
        <f t="shared" si="20"/>
        <v>0</v>
      </c>
      <c r="BG415" s="7">
        <f t="shared" si="21"/>
        <v>0</v>
      </c>
      <c r="BH415" s="7">
        <f t="shared" si="22"/>
        <v>0</v>
      </c>
      <c r="BI415" s="7">
        <f t="shared" si="23"/>
        <v>0</v>
      </c>
      <c r="BJ415" s="7">
        <f t="shared" si="24"/>
        <v>0</v>
      </c>
      <c r="BK415" s="7">
        <f t="shared" si="25"/>
        <v>0</v>
      </c>
      <c r="BL415" s="7">
        <f t="shared" si="26"/>
        <v>0</v>
      </c>
      <c r="BM415" s="7">
        <f t="shared" si="27"/>
        <v>0</v>
      </c>
      <c r="BN415" s="7">
        <f t="shared" si="28"/>
        <v>0</v>
      </c>
      <c r="BO415" s="7">
        <f t="shared" si="29"/>
        <v>0</v>
      </c>
      <c r="BP415" s="7">
        <f t="shared" si="30"/>
        <v>0</v>
      </c>
      <c r="BQ415" s="7">
        <f t="shared" si="31"/>
        <v>0</v>
      </c>
      <c r="BR415" s="7">
        <f t="shared" si="32"/>
        <v>0</v>
      </c>
      <c r="BS415" s="7">
        <f t="shared" si="33"/>
        <v>0</v>
      </c>
      <c r="BT415" s="7">
        <f t="shared" si="34"/>
        <v>0</v>
      </c>
      <c r="BU415" s="7">
        <f t="shared" si="35"/>
        <v>0</v>
      </c>
      <c r="BV415" s="7">
        <f t="shared" si="36"/>
        <v>0</v>
      </c>
      <c r="BW415" s="7">
        <f t="shared" si="37"/>
        <v>0</v>
      </c>
      <c r="BX415" s="7">
        <f t="shared" si="38"/>
        <v>230</v>
      </c>
      <c r="BY415" s="7">
        <f t="shared" si="39"/>
        <v>0</v>
      </c>
      <c r="BZ415" s="7">
        <f t="shared" si="40"/>
        <v>0</v>
      </c>
      <c r="CA415" s="7">
        <f t="shared" si="41"/>
        <v>0</v>
      </c>
      <c r="CB415" s="7">
        <f t="shared" si="42"/>
        <v>0</v>
      </c>
      <c r="CC415" s="7">
        <f t="shared" si="43"/>
        <v>230</v>
      </c>
      <c r="CD415" s="7">
        <f t="shared" si="44"/>
        <v>0</v>
      </c>
      <c r="CE415" s="7">
        <f t="shared" si="45"/>
        <v>0</v>
      </c>
      <c r="CF415" s="7">
        <f t="shared" si="46"/>
        <v>0</v>
      </c>
      <c r="CG415" s="7">
        <f t="shared" si="47"/>
        <v>0</v>
      </c>
      <c r="CH415" s="7">
        <f t="shared" si="48"/>
        <v>0</v>
      </c>
      <c r="CI415" s="7">
        <f t="shared" si="49"/>
        <v>0</v>
      </c>
      <c r="CJ415" s="7">
        <f t="shared" si="50"/>
        <v>0</v>
      </c>
      <c r="CK415" s="7">
        <f t="shared" si="51"/>
        <v>0</v>
      </c>
      <c r="CL415" s="7">
        <f t="shared" si="52"/>
        <v>0</v>
      </c>
      <c r="CM415" s="7">
        <f t="shared" si="53"/>
        <v>0</v>
      </c>
      <c r="CN415" s="7">
        <f t="shared" si="54"/>
        <v>0</v>
      </c>
      <c r="CO415" s="7">
        <f t="shared" si="55"/>
        <v>0</v>
      </c>
      <c r="CP415" s="7">
        <f t="shared" si="56"/>
        <v>0</v>
      </c>
      <c r="CQ415" s="7">
        <f t="shared" si="57"/>
        <v>0</v>
      </c>
      <c r="CR415" s="7">
        <f t="shared" si="58"/>
        <v>0</v>
      </c>
      <c r="CS415" s="7">
        <f t="shared" si="59"/>
        <v>0</v>
      </c>
      <c r="CT415" s="7">
        <f t="shared" si="60"/>
        <v>0</v>
      </c>
      <c r="CU415" s="7">
        <f t="shared" si="61"/>
        <v>0</v>
      </c>
      <c r="CV415" s="7">
        <f t="shared" si="62"/>
        <v>230</v>
      </c>
    </row>
    <row r="416" spans="1:100" hidden="1" x14ac:dyDescent="0.25">
      <c r="A416" t="s">
        <v>14</v>
      </c>
      <c r="B416">
        <v>0</v>
      </c>
      <c r="C416">
        <v>0</v>
      </c>
      <c r="D416">
        <v>0</v>
      </c>
      <c r="E416">
        <v>0</v>
      </c>
      <c r="F416">
        <v>0</v>
      </c>
      <c r="G416">
        <v>0</v>
      </c>
      <c r="H416">
        <v>0</v>
      </c>
      <c r="I416">
        <v>0</v>
      </c>
      <c r="J416">
        <v>0</v>
      </c>
      <c r="K416">
        <v>0</v>
      </c>
      <c r="L416">
        <v>0</v>
      </c>
      <c r="M416">
        <v>0</v>
      </c>
      <c r="N416">
        <v>0</v>
      </c>
      <c r="O416">
        <v>0</v>
      </c>
      <c r="P416">
        <v>0</v>
      </c>
      <c r="Q416">
        <v>0</v>
      </c>
      <c r="R416">
        <v>0</v>
      </c>
      <c r="S416">
        <v>0</v>
      </c>
      <c r="T416">
        <v>0</v>
      </c>
      <c r="U416">
        <v>0</v>
      </c>
      <c r="V416">
        <v>0</v>
      </c>
      <c r="W416">
        <v>0</v>
      </c>
      <c r="X416">
        <v>0</v>
      </c>
      <c r="Y416">
        <v>0</v>
      </c>
      <c r="Z416">
        <v>0</v>
      </c>
      <c r="AA416">
        <v>0</v>
      </c>
      <c r="AB416">
        <v>0</v>
      </c>
      <c r="AC416">
        <v>0</v>
      </c>
      <c r="AD416">
        <v>0</v>
      </c>
      <c r="AE416">
        <v>0</v>
      </c>
      <c r="AF416">
        <v>0</v>
      </c>
      <c r="AG416">
        <v>0</v>
      </c>
      <c r="AH416">
        <v>0</v>
      </c>
      <c r="AI416">
        <v>0</v>
      </c>
      <c r="AJ416">
        <v>0</v>
      </c>
      <c r="AK416">
        <v>0</v>
      </c>
      <c r="AL416">
        <v>0</v>
      </c>
      <c r="AM416">
        <v>0</v>
      </c>
      <c r="AN416">
        <v>0</v>
      </c>
      <c r="AO416">
        <v>0</v>
      </c>
      <c r="AP416">
        <v>0</v>
      </c>
      <c r="AQ416">
        <v>0</v>
      </c>
      <c r="AR416">
        <v>0</v>
      </c>
      <c r="AS416">
        <v>0</v>
      </c>
      <c r="AT416">
        <v>0</v>
      </c>
      <c r="AU416">
        <v>180</v>
      </c>
      <c r="AV416">
        <v>0</v>
      </c>
      <c r="AW416">
        <v>180</v>
      </c>
      <c r="AX416" s="7">
        <v>180</v>
      </c>
      <c r="AZ416" s="7">
        <f t="shared" si="14"/>
        <v>0</v>
      </c>
      <c r="BA416" s="7">
        <f t="shared" si="15"/>
        <v>0</v>
      </c>
      <c r="BB416" s="7">
        <f t="shared" si="16"/>
        <v>0</v>
      </c>
      <c r="BC416" s="7">
        <f t="shared" si="17"/>
        <v>0</v>
      </c>
      <c r="BD416" s="7">
        <f t="shared" si="18"/>
        <v>0</v>
      </c>
      <c r="BE416" s="7">
        <f t="shared" si="19"/>
        <v>0</v>
      </c>
      <c r="BF416" s="7">
        <f t="shared" si="20"/>
        <v>0</v>
      </c>
      <c r="BG416" s="7">
        <f t="shared" si="21"/>
        <v>0</v>
      </c>
      <c r="BH416" s="7">
        <f t="shared" si="22"/>
        <v>0</v>
      </c>
      <c r="BI416" s="7">
        <f t="shared" si="23"/>
        <v>0</v>
      </c>
      <c r="BJ416" s="7">
        <f t="shared" si="24"/>
        <v>0</v>
      </c>
      <c r="BK416" s="7">
        <f t="shared" si="25"/>
        <v>0</v>
      </c>
      <c r="BL416" s="7">
        <f t="shared" si="26"/>
        <v>0</v>
      </c>
      <c r="BM416" s="7">
        <f t="shared" si="27"/>
        <v>0</v>
      </c>
      <c r="BN416" s="7">
        <f t="shared" si="28"/>
        <v>0</v>
      </c>
      <c r="BO416" s="7">
        <f t="shared" si="29"/>
        <v>0</v>
      </c>
      <c r="BP416" s="7">
        <f t="shared" si="30"/>
        <v>0</v>
      </c>
      <c r="BQ416" s="7">
        <f t="shared" si="31"/>
        <v>0</v>
      </c>
      <c r="BR416" s="7">
        <f t="shared" si="32"/>
        <v>0</v>
      </c>
      <c r="BS416" s="7">
        <f t="shared" si="33"/>
        <v>0</v>
      </c>
      <c r="BT416" s="7">
        <f t="shared" si="34"/>
        <v>0</v>
      </c>
      <c r="BU416" s="7">
        <f t="shared" si="35"/>
        <v>0</v>
      </c>
      <c r="BV416" s="7">
        <f t="shared" si="36"/>
        <v>0</v>
      </c>
      <c r="BW416" s="7">
        <f t="shared" si="37"/>
        <v>0</v>
      </c>
      <c r="BX416" s="7">
        <f t="shared" si="38"/>
        <v>0</v>
      </c>
      <c r="BY416" s="7">
        <f t="shared" si="39"/>
        <v>0</v>
      </c>
      <c r="BZ416" s="7">
        <f t="shared" si="40"/>
        <v>0</v>
      </c>
      <c r="CA416" s="7">
        <f t="shared" si="41"/>
        <v>0</v>
      </c>
      <c r="CB416" s="7">
        <f t="shared" si="42"/>
        <v>0</v>
      </c>
      <c r="CC416" s="7">
        <f t="shared" si="43"/>
        <v>0</v>
      </c>
      <c r="CD416" s="7">
        <f t="shared" si="44"/>
        <v>0</v>
      </c>
      <c r="CE416" s="7">
        <f t="shared" si="45"/>
        <v>0</v>
      </c>
      <c r="CF416" s="7">
        <f t="shared" si="46"/>
        <v>0</v>
      </c>
      <c r="CG416" s="7">
        <f t="shared" si="47"/>
        <v>0</v>
      </c>
      <c r="CH416" s="7">
        <f t="shared" si="48"/>
        <v>0</v>
      </c>
      <c r="CI416" s="7">
        <f t="shared" si="49"/>
        <v>0</v>
      </c>
      <c r="CJ416" s="7">
        <f t="shared" si="50"/>
        <v>0</v>
      </c>
      <c r="CK416" s="7">
        <f t="shared" si="51"/>
        <v>0</v>
      </c>
      <c r="CL416" s="7">
        <f t="shared" si="52"/>
        <v>0</v>
      </c>
      <c r="CM416" s="7">
        <f t="shared" si="53"/>
        <v>0</v>
      </c>
      <c r="CN416" s="7">
        <f t="shared" si="54"/>
        <v>0</v>
      </c>
      <c r="CO416" s="7">
        <f t="shared" si="55"/>
        <v>0</v>
      </c>
      <c r="CP416" s="7">
        <f t="shared" si="56"/>
        <v>0</v>
      </c>
      <c r="CQ416" s="7">
        <f t="shared" si="57"/>
        <v>0</v>
      </c>
      <c r="CR416" s="7">
        <f t="shared" si="58"/>
        <v>0</v>
      </c>
      <c r="CS416" s="7">
        <f t="shared" si="59"/>
        <v>180</v>
      </c>
      <c r="CT416" s="7">
        <f t="shared" si="60"/>
        <v>0</v>
      </c>
      <c r="CU416" s="7">
        <f t="shared" si="61"/>
        <v>180</v>
      </c>
      <c r="CV416" s="7">
        <f t="shared" si="62"/>
        <v>180</v>
      </c>
    </row>
    <row r="417" spans="1:100" hidden="1" x14ac:dyDescent="0.25">
      <c r="A417" t="s">
        <v>15</v>
      </c>
      <c r="B417">
        <v>0</v>
      </c>
      <c r="C417">
        <v>0</v>
      </c>
      <c r="D417">
        <v>0</v>
      </c>
      <c r="E417">
        <v>0</v>
      </c>
      <c r="F417">
        <v>0</v>
      </c>
      <c r="G417">
        <v>0</v>
      </c>
      <c r="H417">
        <v>0</v>
      </c>
      <c r="I417">
        <v>0</v>
      </c>
      <c r="J417">
        <v>0</v>
      </c>
      <c r="K417">
        <v>0</v>
      </c>
      <c r="L417">
        <v>0</v>
      </c>
      <c r="M417">
        <v>0</v>
      </c>
      <c r="N417">
        <v>0</v>
      </c>
      <c r="O417">
        <v>0</v>
      </c>
      <c r="P417">
        <v>0</v>
      </c>
      <c r="Q417">
        <v>0</v>
      </c>
      <c r="R417">
        <v>0</v>
      </c>
      <c r="S417">
        <v>0</v>
      </c>
      <c r="T417">
        <v>0</v>
      </c>
      <c r="U417">
        <v>0</v>
      </c>
      <c r="V417">
        <v>0</v>
      </c>
      <c r="W417">
        <v>0</v>
      </c>
      <c r="X417">
        <v>0</v>
      </c>
      <c r="Y417">
        <v>0</v>
      </c>
      <c r="Z417">
        <v>0</v>
      </c>
      <c r="AA417">
        <v>0</v>
      </c>
      <c r="AB417">
        <v>0</v>
      </c>
      <c r="AC417">
        <v>0</v>
      </c>
      <c r="AD417">
        <v>0</v>
      </c>
      <c r="AE417">
        <v>0</v>
      </c>
      <c r="AF417">
        <v>0</v>
      </c>
      <c r="AG417">
        <v>0</v>
      </c>
      <c r="AH417">
        <v>0</v>
      </c>
      <c r="AI417">
        <v>0</v>
      </c>
      <c r="AJ417">
        <v>0</v>
      </c>
      <c r="AK417">
        <v>0</v>
      </c>
      <c r="AL417">
        <v>1975</v>
      </c>
      <c r="AM417">
        <v>60</v>
      </c>
      <c r="AN417">
        <v>0</v>
      </c>
      <c r="AO417">
        <v>0</v>
      </c>
      <c r="AP417">
        <v>0</v>
      </c>
      <c r="AQ417">
        <v>2035</v>
      </c>
      <c r="AR417">
        <v>0</v>
      </c>
      <c r="AS417">
        <v>0</v>
      </c>
      <c r="AT417">
        <v>0</v>
      </c>
      <c r="AU417">
        <v>0</v>
      </c>
      <c r="AV417">
        <v>0</v>
      </c>
      <c r="AW417">
        <v>0</v>
      </c>
      <c r="AX417" s="7">
        <v>2035</v>
      </c>
      <c r="AZ417" s="7">
        <f t="shared" si="14"/>
        <v>0</v>
      </c>
      <c r="BA417" s="7">
        <f t="shared" si="15"/>
        <v>0</v>
      </c>
      <c r="BB417" s="7">
        <f t="shared" si="16"/>
        <v>0</v>
      </c>
      <c r="BC417" s="7">
        <f t="shared" si="17"/>
        <v>0</v>
      </c>
      <c r="BD417" s="7">
        <f t="shared" si="18"/>
        <v>0</v>
      </c>
      <c r="BE417" s="7">
        <f t="shared" si="19"/>
        <v>0</v>
      </c>
      <c r="BF417" s="7">
        <f t="shared" si="20"/>
        <v>0</v>
      </c>
      <c r="BG417" s="7">
        <f t="shared" si="21"/>
        <v>0</v>
      </c>
      <c r="BH417" s="7">
        <f t="shared" si="22"/>
        <v>0</v>
      </c>
      <c r="BI417" s="7">
        <f t="shared" si="23"/>
        <v>0</v>
      </c>
      <c r="BJ417" s="7">
        <f t="shared" si="24"/>
        <v>0</v>
      </c>
      <c r="BK417" s="7">
        <f t="shared" si="25"/>
        <v>0</v>
      </c>
      <c r="BL417" s="7">
        <f t="shared" si="26"/>
        <v>0</v>
      </c>
      <c r="BM417" s="7">
        <f t="shared" si="27"/>
        <v>0</v>
      </c>
      <c r="BN417" s="7">
        <f t="shared" si="28"/>
        <v>0</v>
      </c>
      <c r="BO417" s="7">
        <f t="shared" si="29"/>
        <v>0</v>
      </c>
      <c r="BP417" s="7">
        <f t="shared" si="30"/>
        <v>0</v>
      </c>
      <c r="BQ417" s="7">
        <f t="shared" si="31"/>
        <v>0</v>
      </c>
      <c r="BR417" s="7">
        <f t="shared" si="32"/>
        <v>0</v>
      </c>
      <c r="BS417" s="7">
        <f t="shared" si="33"/>
        <v>0</v>
      </c>
      <c r="BT417" s="7">
        <f t="shared" si="34"/>
        <v>0</v>
      </c>
      <c r="BU417" s="7">
        <f t="shared" si="35"/>
        <v>0</v>
      </c>
      <c r="BV417" s="7">
        <f t="shared" si="36"/>
        <v>0</v>
      </c>
      <c r="BW417" s="7">
        <f t="shared" si="37"/>
        <v>0</v>
      </c>
      <c r="BX417" s="7">
        <f t="shared" si="38"/>
        <v>0</v>
      </c>
      <c r="BY417" s="7">
        <f t="shared" si="39"/>
        <v>0</v>
      </c>
      <c r="BZ417" s="7">
        <f t="shared" si="40"/>
        <v>0</v>
      </c>
      <c r="CA417" s="7">
        <f t="shared" si="41"/>
        <v>0</v>
      </c>
      <c r="CB417" s="7">
        <f t="shared" si="42"/>
        <v>0</v>
      </c>
      <c r="CC417" s="7">
        <f t="shared" si="43"/>
        <v>0</v>
      </c>
      <c r="CD417" s="7">
        <f t="shared" si="44"/>
        <v>0</v>
      </c>
      <c r="CE417" s="7">
        <f t="shared" si="45"/>
        <v>0</v>
      </c>
      <c r="CF417" s="7">
        <f t="shared" si="46"/>
        <v>0</v>
      </c>
      <c r="CG417" s="7">
        <f t="shared" si="47"/>
        <v>0</v>
      </c>
      <c r="CH417" s="7">
        <f t="shared" si="48"/>
        <v>0</v>
      </c>
      <c r="CI417" s="7">
        <f t="shared" si="49"/>
        <v>0</v>
      </c>
      <c r="CJ417" s="7">
        <f t="shared" si="50"/>
        <v>1975</v>
      </c>
      <c r="CK417" s="7">
        <f t="shared" si="51"/>
        <v>60</v>
      </c>
      <c r="CL417" s="7">
        <f t="shared" si="52"/>
        <v>0</v>
      </c>
      <c r="CM417" s="7">
        <f t="shared" si="53"/>
        <v>0</v>
      </c>
      <c r="CN417" s="7">
        <f t="shared" si="54"/>
        <v>0</v>
      </c>
      <c r="CO417" s="7">
        <f t="shared" si="55"/>
        <v>2035</v>
      </c>
      <c r="CP417" s="7">
        <f t="shared" si="56"/>
        <v>0</v>
      </c>
      <c r="CQ417" s="7">
        <f t="shared" si="57"/>
        <v>0</v>
      </c>
      <c r="CR417" s="7">
        <f t="shared" si="58"/>
        <v>0</v>
      </c>
      <c r="CS417" s="7">
        <f t="shared" si="59"/>
        <v>0</v>
      </c>
      <c r="CT417" s="7">
        <f t="shared" si="60"/>
        <v>0</v>
      </c>
      <c r="CU417" s="7">
        <f t="shared" si="61"/>
        <v>0</v>
      </c>
      <c r="CV417" s="7">
        <f t="shared" si="62"/>
        <v>2035</v>
      </c>
    </row>
    <row r="418" spans="1:100" hidden="1" x14ac:dyDescent="0.25">
      <c r="A418" t="s">
        <v>16</v>
      </c>
      <c r="B418">
        <v>0</v>
      </c>
      <c r="C418">
        <v>0</v>
      </c>
      <c r="D418">
        <v>0</v>
      </c>
      <c r="E418">
        <v>0</v>
      </c>
      <c r="F418">
        <v>0</v>
      </c>
      <c r="G418">
        <v>0</v>
      </c>
      <c r="H418">
        <v>0</v>
      </c>
      <c r="I418">
        <v>0</v>
      </c>
      <c r="J418">
        <v>0</v>
      </c>
      <c r="K418">
        <v>0</v>
      </c>
      <c r="L418">
        <v>0</v>
      </c>
      <c r="M418">
        <v>0</v>
      </c>
      <c r="N418">
        <v>0</v>
      </c>
      <c r="O418">
        <v>0</v>
      </c>
      <c r="P418">
        <v>0</v>
      </c>
      <c r="Q418">
        <v>0</v>
      </c>
      <c r="R418">
        <v>0</v>
      </c>
      <c r="S418">
        <v>0</v>
      </c>
      <c r="T418">
        <v>0</v>
      </c>
      <c r="U418">
        <v>0</v>
      </c>
      <c r="V418">
        <v>0</v>
      </c>
      <c r="W418">
        <v>0</v>
      </c>
      <c r="X418">
        <v>0</v>
      </c>
      <c r="Y418">
        <v>0</v>
      </c>
      <c r="Z418">
        <v>0</v>
      </c>
      <c r="AA418">
        <v>0</v>
      </c>
      <c r="AB418">
        <v>0</v>
      </c>
      <c r="AC418">
        <v>0</v>
      </c>
      <c r="AD418">
        <v>0</v>
      </c>
      <c r="AE418">
        <v>0</v>
      </c>
      <c r="AF418">
        <v>95</v>
      </c>
      <c r="AG418">
        <v>0</v>
      </c>
      <c r="AH418">
        <v>0</v>
      </c>
      <c r="AI418">
        <v>0</v>
      </c>
      <c r="AJ418">
        <v>0</v>
      </c>
      <c r="AK418">
        <v>95</v>
      </c>
      <c r="AL418">
        <v>0</v>
      </c>
      <c r="AM418">
        <v>0</v>
      </c>
      <c r="AN418">
        <v>0</v>
      </c>
      <c r="AO418">
        <v>0</v>
      </c>
      <c r="AP418">
        <v>0</v>
      </c>
      <c r="AQ418">
        <v>0</v>
      </c>
      <c r="AR418">
        <v>0</v>
      </c>
      <c r="AS418">
        <v>0</v>
      </c>
      <c r="AT418">
        <v>0</v>
      </c>
      <c r="AU418">
        <v>0</v>
      </c>
      <c r="AV418">
        <v>0</v>
      </c>
      <c r="AW418">
        <v>0</v>
      </c>
      <c r="AX418" s="7">
        <v>95</v>
      </c>
      <c r="AZ418" s="7">
        <f t="shared" si="14"/>
        <v>0</v>
      </c>
      <c r="BA418" s="7">
        <f t="shared" si="15"/>
        <v>0</v>
      </c>
      <c r="BB418" s="7">
        <f t="shared" si="16"/>
        <v>0</v>
      </c>
      <c r="BC418" s="7">
        <f t="shared" si="17"/>
        <v>0</v>
      </c>
      <c r="BD418" s="7">
        <f t="shared" si="18"/>
        <v>0</v>
      </c>
      <c r="BE418" s="7">
        <f t="shared" si="19"/>
        <v>0</v>
      </c>
      <c r="BF418" s="7">
        <f t="shared" si="20"/>
        <v>0</v>
      </c>
      <c r="BG418" s="7">
        <f t="shared" si="21"/>
        <v>0</v>
      </c>
      <c r="BH418" s="7">
        <f t="shared" si="22"/>
        <v>0</v>
      </c>
      <c r="BI418" s="7">
        <f t="shared" si="23"/>
        <v>0</v>
      </c>
      <c r="BJ418" s="7">
        <f t="shared" si="24"/>
        <v>0</v>
      </c>
      <c r="BK418" s="7">
        <f t="shared" si="25"/>
        <v>0</v>
      </c>
      <c r="BL418" s="7">
        <f t="shared" si="26"/>
        <v>0</v>
      </c>
      <c r="BM418" s="7">
        <f t="shared" si="27"/>
        <v>0</v>
      </c>
      <c r="BN418" s="7">
        <f t="shared" si="28"/>
        <v>0</v>
      </c>
      <c r="BO418" s="7">
        <f t="shared" si="29"/>
        <v>0</v>
      </c>
      <c r="BP418" s="7">
        <f t="shared" si="30"/>
        <v>0</v>
      </c>
      <c r="BQ418" s="7">
        <f t="shared" si="31"/>
        <v>0</v>
      </c>
      <c r="BR418" s="7">
        <f t="shared" si="32"/>
        <v>0</v>
      </c>
      <c r="BS418" s="7">
        <f t="shared" si="33"/>
        <v>0</v>
      </c>
      <c r="BT418" s="7">
        <f t="shared" si="34"/>
        <v>0</v>
      </c>
      <c r="BU418" s="7">
        <f t="shared" si="35"/>
        <v>0</v>
      </c>
      <c r="BV418" s="7">
        <f t="shared" si="36"/>
        <v>0</v>
      </c>
      <c r="BW418" s="7">
        <f t="shared" si="37"/>
        <v>0</v>
      </c>
      <c r="BX418" s="7">
        <f t="shared" si="38"/>
        <v>0</v>
      </c>
      <c r="BY418" s="7">
        <f t="shared" si="39"/>
        <v>0</v>
      </c>
      <c r="BZ418" s="7">
        <f t="shared" si="40"/>
        <v>0</v>
      </c>
      <c r="CA418" s="7">
        <f t="shared" si="41"/>
        <v>0</v>
      </c>
      <c r="CB418" s="7">
        <f t="shared" si="42"/>
        <v>0</v>
      </c>
      <c r="CC418" s="7">
        <f t="shared" si="43"/>
        <v>0</v>
      </c>
      <c r="CD418" s="7">
        <f t="shared" si="44"/>
        <v>95</v>
      </c>
      <c r="CE418" s="7">
        <f t="shared" si="45"/>
        <v>0</v>
      </c>
      <c r="CF418" s="7">
        <f t="shared" si="46"/>
        <v>0</v>
      </c>
      <c r="CG418" s="7">
        <f t="shared" si="47"/>
        <v>0</v>
      </c>
      <c r="CH418" s="7">
        <f t="shared" si="48"/>
        <v>0</v>
      </c>
      <c r="CI418" s="7">
        <f t="shared" si="49"/>
        <v>95</v>
      </c>
      <c r="CJ418" s="7">
        <f t="shared" si="50"/>
        <v>0</v>
      </c>
      <c r="CK418" s="7">
        <f t="shared" si="51"/>
        <v>0</v>
      </c>
      <c r="CL418" s="7">
        <f t="shared" si="52"/>
        <v>0</v>
      </c>
      <c r="CM418" s="7">
        <f t="shared" si="53"/>
        <v>0</v>
      </c>
      <c r="CN418" s="7">
        <f t="shared" si="54"/>
        <v>0</v>
      </c>
      <c r="CO418" s="7">
        <f t="shared" si="55"/>
        <v>0</v>
      </c>
      <c r="CP418" s="7">
        <f t="shared" si="56"/>
        <v>0</v>
      </c>
      <c r="CQ418" s="7">
        <f t="shared" si="57"/>
        <v>0</v>
      </c>
      <c r="CR418" s="7">
        <f t="shared" si="58"/>
        <v>0</v>
      </c>
      <c r="CS418" s="7">
        <f t="shared" si="59"/>
        <v>0</v>
      </c>
      <c r="CT418" s="7">
        <f t="shared" si="60"/>
        <v>0</v>
      </c>
      <c r="CU418" s="7">
        <f t="shared" si="61"/>
        <v>0</v>
      </c>
      <c r="CV418" s="7">
        <f t="shared" si="62"/>
        <v>95</v>
      </c>
    </row>
    <row r="419" spans="1:100" hidden="1" x14ac:dyDescent="0.25">
      <c r="A419" t="s">
        <v>17</v>
      </c>
      <c r="B419">
        <v>0</v>
      </c>
      <c r="C419">
        <v>0</v>
      </c>
      <c r="D419">
        <v>0</v>
      </c>
      <c r="E419">
        <v>0</v>
      </c>
      <c r="F419">
        <v>0</v>
      </c>
      <c r="G419">
        <v>0</v>
      </c>
      <c r="H419">
        <v>0</v>
      </c>
      <c r="I419">
        <v>0</v>
      </c>
      <c r="J419">
        <v>0</v>
      </c>
      <c r="K419">
        <v>0</v>
      </c>
      <c r="L419">
        <v>0</v>
      </c>
      <c r="M419">
        <v>0</v>
      </c>
      <c r="N419">
        <v>0</v>
      </c>
      <c r="O419">
        <v>0</v>
      </c>
      <c r="P419">
        <v>0</v>
      </c>
      <c r="Q419">
        <v>0</v>
      </c>
      <c r="R419">
        <v>0</v>
      </c>
      <c r="S419">
        <v>0</v>
      </c>
      <c r="T419">
        <v>0</v>
      </c>
      <c r="U419">
        <v>0</v>
      </c>
      <c r="V419">
        <v>0</v>
      </c>
      <c r="W419">
        <v>0</v>
      </c>
      <c r="X419">
        <v>0</v>
      </c>
      <c r="Y419">
        <v>0</v>
      </c>
      <c r="Z419">
        <v>0</v>
      </c>
      <c r="AA419">
        <v>0</v>
      </c>
      <c r="AB419">
        <v>0</v>
      </c>
      <c r="AC419">
        <v>0</v>
      </c>
      <c r="AD419">
        <v>0</v>
      </c>
      <c r="AE419">
        <v>0</v>
      </c>
      <c r="AF419">
        <v>85</v>
      </c>
      <c r="AG419">
        <v>0</v>
      </c>
      <c r="AH419">
        <v>0</v>
      </c>
      <c r="AI419">
        <v>0</v>
      </c>
      <c r="AJ419">
        <v>0</v>
      </c>
      <c r="AK419">
        <v>85</v>
      </c>
      <c r="AL419">
        <v>0</v>
      </c>
      <c r="AM419">
        <v>0</v>
      </c>
      <c r="AN419">
        <v>0</v>
      </c>
      <c r="AO419">
        <v>0</v>
      </c>
      <c r="AP419">
        <v>0</v>
      </c>
      <c r="AQ419">
        <v>0</v>
      </c>
      <c r="AR419">
        <v>0</v>
      </c>
      <c r="AS419">
        <v>0</v>
      </c>
      <c r="AT419">
        <v>0</v>
      </c>
      <c r="AU419">
        <v>0</v>
      </c>
      <c r="AV419">
        <v>0</v>
      </c>
      <c r="AW419">
        <v>0</v>
      </c>
      <c r="AX419" s="7">
        <v>85</v>
      </c>
      <c r="AZ419" s="7">
        <f t="shared" si="14"/>
        <v>0</v>
      </c>
      <c r="BA419" s="7">
        <f t="shared" si="15"/>
        <v>0</v>
      </c>
      <c r="BB419" s="7">
        <f t="shared" si="16"/>
        <v>0</v>
      </c>
      <c r="BC419" s="7">
        <f t="shared" si="17"/>
        <v>0</v>
      </c>
      <c r="BD419" s="7">
        <f t="shared" si="18"/>
        <v>0</v>
      </c>
      <c r="BE419" s="7">
        <f t="shared" si="19"/>
        <v>0</v>
      </c>
      <c r="BF419" s="7">
        <f t="shared" si="20"/>
        <v>0</v>
      </c>
      <c r="BG419" s="7">
        <f t="shared" si="21"/>
        <v>0</v>
      </c>
      <c r="BH419" s="7">
        <f t="shared" si="22"/>
        <v>0</v>
      </c>
      <c r="BI419" s="7">
        <f t="shared" si="23"/>
        <v>0</v>
      </c>
      <c r="BJ419" s="7">
        <f t="shared" si="24"/>
        <v>0</v>
      </c>
      <c r="BK419" s="7">
        <f t="shared" si="25"/>
        <v>0</v>
      </c>
      <c r="BL419" s="7">
        <f t="shared" si="26"/>
        <v>0</v>
      </c>
      <c r="BM419" s="7">
        <f t="shared" si="27"/>
        <v>0</v>
      </c>
      <c r="BN419" s="7">
        <f t="shared" si="28"/>
        <v>0</v>
      </c>
      <c r="BO419" s="7">
        <f t="shared" si="29"/>
        <v>0</v>
      </c>
      <c r="BP419" s="7">
        <f t="shared" si="30"/>
        <v>0</v>
      </c>
      <c r="BQ419" s="7">
        <f t="shared" si="31"/>
        <v>0</v>
      </c>
      <c r="BR419" s="7">
        <f t="shared" si="32"/>
        <v>0</v>
      </c>
      <c r="BS419" s="7">
        <f t="shared" si="33"/>
        <v>0</v>
      </c>
      <c r="BT419" s="7">
        <f t="shared" si="34"/>
        <v>0</v>
      </c>
      <c r="BU419" s="7">
        <f t="shared" si="35"/>
        <v>0</v>
      </c>
      <c r="BV419" s="7">
        <f t="shared" si="36"/>
        <v>0</v>
      </c>
      <c r="BW419" s="7">
        <f t="shared" si="37"/>
        <v>0</v>
      </c>
      <c r="BX419" s="7">
        <f t="shared" si="38"/>
        <v>0</v>
      </c>
      <c r="BY419" s="7">
        <f t="shared" si="39"/>
        <v>0</v>
      </c>
      <c r="BZ419" s="7">
        <f t="shared" si="40"/>
        <v>0</v>
      </c>
      <c r="CA419" s="7">
        <f t="shared" si="41"/>
        <v>0</v>
      </c>
      <c r="CB419" s="7">
        <f t="shared" si="42"/>
        <v>0</v>
      </c>
      <c r="CC419" s="7">
        <f t="shared" si="43"/>
        <v>0</v>
      </c>
      <c r="CD419" s="7">
        <f t="shared" si="44"/>
        <v>85</v>
      </c>
      <c r="CE419" s="7">
        <f t="shared" si="45"/>
        <v>0</v>
      </c>
      <c r="CF419" s="7">
        <f t="shared" si="46"/>
        <v>0</v>
      </c>
      <c r="CG419" s="7">
        <f t="shared" si="47"/>
        <v>0</v>
      </c>
      <c r="CH419" s="7">
        <f t="shared" si="48"/>
        <v>0</v>
      </c>
      <c r="CI419" s="7">
        <f t="shared" si="49"/>
        <v>85</v>
      </c>
      <c r="CJ419" s="7">
        <f t="shared" si="50"/>
        <v>0</v>
      </c>
      <c r="CK419" s="7">
        <f t="shared" si="51"/>
        <v>0</v>
      </c>
      <c r="CL419" s="7">
        <f t="shared" si="52"/>
        <v>0</v>
      </c>
      <c r="CM419" s="7">
        <f t="shared" si="53"/>
        <v>0</v>
      </c>
      <c r="CN419" s="7">
        <f t="shared" si="54"/>
        <v>0</v>
      </c>
      <c r="CO419" s="7">
        <f t="shared" si="55"/>
        <v>0</v>
      </c>
      <c r="CP419" s="7">
        <f t="shared" si="56"/>
        <v>0</v>
      </c>
      <c r="CQ419" s="7">
        <f t="shared" si="57"/>
        <v>0</v>
      </c>
      <c r="CR419" s="7">
        <f t="shared" si="58"/>
        <v>0</v>
      </c>
      <c r="CS419" s="7">
        <f t="shared" si="59"/>
        <v>0</v>
      </c>
      <c r="CT419" s="7">
        <f t="shared" si="60"/>
        <v>0</v>
      </c>
      <c r="CU419" s="7">
        <f t="shared" si="61"/>
        <v>0</v>
      </c>
      <c r="CV419" s="7">
        <f t="shared" si="62"/>
        <v>85</v>
      </c>
    </row>
    <row r="420" spans="1:100" hidden="1" x14ac:dyDescent="0.25">
      <c r="A420" t="s">
        <v>18</v>
      </c>
      <c r="B420">
        <v>0</v>
      </c>
      <c r="C420">
        <v>0</v>
      </c>
      <c r="D420">
        <v>0</v>
      </c>
      <c r="E420">
        <v>0</v>
      </c>
      <c r="F420">
        <v>0</v>
      </c>
      <c r="G420">
        <v>0</v>
      </c>
      <c r="H420">
        <v>0</v>
      </c>
      <c r="I420">
        <v>0</v>
      </c>
      <c r="J420">
        <v>0</v>
      </c>
      <c r="K420">
        <v>0</v>
      </c>
      <c r="L420">
        <v>0</v>
      </c>
      <c r="M420">
        <v>0</v>
      </c>
      <c r="N420">
        <v>0</v>
      </c>
      <c r="O420">
        <v>0</v>
      </c>
      <c r="P420">
        <v>0</v>
      </c>
      <c r="Q420">
        <v>0</v>
      </c>
      <c r="R420">
        <v>0</v>
      </c>
      <c r="S420">
        <v>0</v>
      </c>
      <c r="T420">
        <v>0</v>
      </c>
      <c r="U420">
        <v>0</v>
      </c>
      <c r="V420">
        <v>0</v>
      </c>
      <c r="W420">
        <v>0</v>
      </c>
      <c r="X420">
        <v>0</v>
      </c>
      <c r="Y420">
        <v>0</v>
      </c>
      <c r="Z420">
        <v>0</v>
      </c>
      <c r="AA420">
        <v>0</v>
      </c>
      <c r="AB420">
        <v>0</v>
      </c>
      <c r="AC420">
        <v>0</v>
      </c>
      <c r="AD420">
        <v>0</v>
      </c>
      <c r="AE420">
        <v>0</v>
      </c>
      <c r="AF420">
        <v>110</v>
      </c>
      <c r="AG420">
        <v>0</v>
      </c>
      <c r="AH420">
        <v>0</v>
      </c>
      <c r="AI420">
        <v>0</v>
      </c>
      <c r="AJ420">
        <v>0</v>
      </c>
      <c r="AK420">
        <v>110</v>
      </c>
      <c r="AL420">
        <v>0</v>
      </c>
      <c r="AM420">
        <v>0</v>
      </c>
      <c r="AN420">
        <v>0</v>
      </c>
      <c r="AO420">
        <v>0</v>
      </c>
      <c r="AP420">
        <v>0</v>
      </c>
      <c r="AQ420">
        <v>0</v>
      </c>
      <c r="AR420">
        <v>0</v>
      </c>
      <c r="AS420">
        <v>0</v>
      </c>
      <c r="AT420">
        <v>0</v>
      </c>
      <c r="AU420">
        <v>0</v>
      </c>
      <c r="AV420">
        <v>0</v>
      </c>
      <c r="AW420">
        <v>0</v>
      </c>
      <c r="AX420" s="7">
        <v>110</v>
      </c>
      <c r="AZ420" s="7">
        <f t="shared" si="14"/>
        <v>0</v>
      </c>
      <c r="BA420" s="7">
        <f t="shared" si="15"/>
        <v>0</v>
      </c>
      <c r="BB420" s="7">
        <f t="shared" si="16"/>
        <v>0</v>
      </c>
      <c r="BC420" s="7">
        <f t="shared" si="17"/>
        <v>0</v>
      </c>
      <c r="BD420" s="7">
        <f t="shared" si="18"/>
        <v>0</v>
      </c>
      <c r="BE420" s="7">
        <f t="shared" si="19"/>
        <v>0</v>
      </c>
      <c r="BF420" s="7">
        <f t="shared" si="20"/>
        <v>0</v>
      </c>
      <c r="BG420" s="7">
        <f t="shared" si="21"/>
        <v>0</v>
      </c>
      <c r="BH420" s="7">
        <f t="shared" si="22"/>
        <v>0</v>
      </c>
      <c r="BI420" s="7">
        <f t="shared" si="23"/>
        <v>0</v>
      </c>
      <c r="BJ420" s="7">
        <f t="shared" si="24"/>
        <v>0</v>
      </c>
      <c r="BK420" s="7">
        <f t="shared" si="25"/>
        <v>0</v>
      </c>
      <c r="BL420" s="7">
        <f t="shared" si="26"/>
        <v>0</v>
      </c>
      <c r="BM420" s="7">
        <f t="shared" si="27"/>
        <v>0</v>
      </c>
      <c r="BN420" s="7">
        <f t="shared" si="28"/>
        <v>0</v>
      </c>
      <c r="BO420" s="7">
        <f t="shared" si="29"/>
        <v>0</v>
      </c>
      <c r="BP420" s="7">
        <f t="shared" si="30"/>
        <v>0</v>
      </c>
      <c r="BQ420" s="7">
        <f t="shared" si="31"/>
        <v>0</v>
      </c>
      <c r="BR420" s="7">
        <f t="shared" si="32"/>
        <v>0</v>
      </c>
      <c r="BS420" s="7">
        <f t="shared" si="33"/>
        <v>0</v>
      </c>
      <c r="BT420" s="7">
        <f t="shared" si="34"/>
        <v>0</v>
      </c>
      <c r="BU420" s="7">
        <f t="shared" si="35"/>
        <v>0</v>
      </c>
      <c r="BV420" s="7">
        <f t="shared" si="36"/>
        <v>0</v>
      </c>
      <c r="BW420" s="7">
        <f t="shared" si="37"/>
        <v>0</v>
      </c>
      <c r="BX420" s="7">
        <f t="shared" si="38"/>
        <v>0</v>
      </c>
      <c r="BY420" s="7">
        <f t="shared" si="39"/>
        <v>0</v>
      </c>
      <c r="BZ420" s="7">
        <f t="shared" si="40"/>
        <v>0</v>
      </c>
      <c r="CA420" s="7">
        <f t="shared" si="41"/>
        <v>0</v>
      </c>
      <c r="CB420" s="7">
        <f t="shared" si="42"/>
        <v>0</v>
      </c>
      <c r="CC420" s="7">
        <f t="shared" si="43"/>
        <v>0</v>
      </c>
      <c r="CD420" s="7">
        <f t="shared" si="44"/>
        <v>110</v>
      </c>
      <c r="CE420" s="7">
        <f t="shared" si="45"/>
        <v>0</v>
      </c>
      <c r="CF420" s="7">
        <f t="shared" si="46"/>
        <v>0</v>
      </c>
      <c r="CG420" s="7">
        <f t="shared" si="47"/>
        <v>0</v>
      </c>
      <c r="CH420" s="7">
        <f t="shared" si="48"/>
        <v>0</v>
      </c>
      <c r="CI420" s="7">
        <f t="shared" si="49"/>
        <v>110</v>
      </c>
      <c r="CJ420" s="7">
        <f t="shared" si="50"/>
        <v>0</v>
      </c>
      <c r="CK420" s="7">
        <f t="shared" si="51"/>
        <v>0</v>
      </c>
      <c r="CL420" s="7">
        <f t="shared" si="52"/>
        <v>0</v>
      </c>
      <c r="CM420" s="7">
        <f t="shared" si="53"/>
        <v>0</v>
      </c>
      <c r="CN420" s="7">
        <f t="shared" si="54"/>
        <v>0</v>
      </c>
      <c r="CO420" s="7">
        <f t="shared" si="55"/>
        <v>0</v>
      </c>
      <c r="CP420" s="7">
        <f t="shared" si="56"/>
        <v>0</v>
      </c>
      <c r="CQ420" s="7">
        <f t="shared" si="57"/>
        <v>0</v>
      </c>
      <c r="CR420" s="7">
        <f t="shared" si="58"/>
        <v>0</v>
      </c>
      <c r="CS420" s="7">
        <f t="shared" si="59"/>
        <v>0</v>
      </c>
      <c r="CT420" s="7">
        <f t="shared" si="60"/>
        <v>0</v>
      </c>
      <c r="CU420" s="7">
        <f t="shared" si="61"/>
        <v>0</v>
      </c>
      <c r="CV420" s="7">
        <f t="shared" si="62"/>
        <v>110</v>
      </c>
    </row>
    <row r="421" spans="1:100" hidden="1" x14ac:dyDescent="0.25">
      <c r="A421" t="s">
        <v>20</v>
      </c>
      <c r="B421">
        <v>0</v>
      </c>
      <c r="C421">
        <v>0</v>
      </c>
      <c r="D421">
        <v>0</v>
      </c>
      <c r="E421">
        <v>0</v>
      </c>
      <c r="F421">
        <v>0</v>
      </c>
      <c r="G421">
        <v>0</v>
      </c>
      <c r="H421">
        <v>0</v>
      </c>
      <c r="I421">
        <v>0</v>
      </c>
      <c r="J421">
        <v>0</v>
      </c>
      <c r="K421">
        <v>0</v>
      </c>
      <c r="L421">
        <v>0</v>
      </c>
      <c r="M421">
        <v>0</v>
      </c>
      <c r="N421">
        <v>0</v>
      </c>
      <c r="O421">
        <v>0</v>
      </c>
      <c r="P421">
        <v>0</v>
      </c>
      <c r="Q421">
        <v>0</v>
      </c>
      <c r="R421">
        <v>0</v>
      </c>
      <c r="S421">
        <v>0</v>
      </c>
      <c r="T421">
        <v>0</v>
      </c>
      <c r="U421">
        <v>0</v>
      </c>
      <c r="V421">
        <v>0</v>
      </c>
      <c r="W421">
        <v>0</v>
      </c>
      <c r="X421">
        <v>0</v>
      </c>
      <c r="Y421">
        <v>0</v>
      </c>
      <c r="Z421">
        <v>0</v>
      </c>
      <c r="AA421">
        <v>0</v>
      </c>
      <c r="AB421">
        <v>0</v>
      </c>
      <c r="AC421">
        <v>0</v>
      </c>
      <c r="AD421">
        <v>0</v>
      </c>
      <c r="AE421">
        <v>0</v>
      </c>
      <c r="AF421">
        <v>15</v>
      </c>
      <c r="AG421">
        <v>10</v>
      </c>
      <c r="AH421">
        <v>0</v>
      </c>
      <c r="AI421">
        <v>0</v>
      </c>
      <c r="AJ421">
        <v>0</v>
      </c>
      <c r="AK421">
        <v>25</v>
      </c>
      <c r="AL421">
        <v>5</v>
      </c>
      <c r="AM421">
        <v>30</v>
      </c>
      <c r="AN421">
        <v>0</v>
      </c>
      <c r="AO421">
        <v>0</v>
      </c>
      <c r="AP421">
        <v>0</v>
      </c>
      <c r="AQ421">
        <v>35</v>
      </c>
      <c r="AR421">
        <v>0</v>
      </c>
      <c r="AS421">
        <v>0</v>
      </c>
      <c r="AT421">
        <v>0</v>
      </c>
      <c r="AU421">
        <v>0</v>
      </c>
      <c r="AV421">
        <v>0</v>
      </c>
      <c r="AW421">
        <v>0</v>
      </c>
      <c r="AX421" s="7">
        <v>65</v>
      </c>
      <c r="AZ421" s="7">
        <f t="shared" si="14"/>
        <v>0</v>
      </c>
      <c r="BA421" s="7">
        <f t="shared" si="15"/>
        <v>0</v>
      </c>
      <c r="BB421" s="7">
        <f t="shared" si="16"/>
        <v>0</v>
      </c>
      <c r="BC421" s="7">
        <f t="shared" si="17"/>
        <v>0</v>
      </c>
      <c r="BD421" s="7">
        <f t="shared" si="18"/>
        <v>0</v>
      </c>
      <c r="BE421" s="7">
        <f t="shared" si="19"/>
        <v>0</v>
      </c>
      <c r="BF421" s="7">
        <f t="shared" si="20"/>
        <v>0</v>
      </c>
      <c r="BG421" s="7">
        <f t="shared" si="21"/>
        <v>0</v>
      </c>
      <c r="BH421" s="7">
        <f t="shared" si="22"/>
        <v>0</v>
      </c>
      <c r="BI421" s="7">
        <f t="shared" si="23"/>
        <v>0</v>
      </c>
      <c r="BJ421" s="7">
        <f t="shared" si="24"/>
        <v>0</v>
      </c>
      <c r="BK421" s="7">
        <f t="shared" si="25"/>
        <v>0</v>
      </c>
      <c r="BL421" s="7">
        <f t="shared" si="26"/>
        <v>0</v>
      </c>
      <c r="BM421" s="7">
        <f t="shared" si="27"/>
        <v>0</v>
      </c>
      <c r="BN421" s="7">
        <f t="shared" si="28"/>
        <v>0</v>
      </c>
      <c r="BO421" s="7">
        <f t="shared" si="29"/>
        <v>0</v>
      </c>
      <c r="BP421" s="7">
        <f t="shared" si="30"/>
        <v>0</v>
      </c>
      <c r="BQ421" s="7">
        <f t="shared" si="31"/>
        <v>0</v>
      </c>
      <c r="BR421" s="7">
        <f t="shared" si="32"/>
        <v>0</v>
      </c>
      <c r="BS421" s="7">
        <f t="shared" si="33"/>
        <v>0</v>
      </c>
      <c r="BT421" s="7">
        <f t="shared" si="34"/>
        <v>0</v>
      </c>
      <c r="BU421" s="7">
        <f t="shared" si="35"/>
        <v>0</v>
      </c>
      <c r="BV421" s="7">
        <f t="shared" si="36"/>
        <v>0</v>
      </c>
      <c r="BW421" s="7">
        <f t="shared" si="37"/>
        <v>0</v>
      </c>
      <c r="BX421" s="7">
        <f t="shared" si="38"/>
        <v>0</v>
      </c>
      <c r="BY421" s="7">
        <f t="shared" si="39"/>
        <v>0</v>
      </c>
      <c r="BZ421" s="7">
        <f t="shared" si="40"/>
        <v>0</v>
      </c>
      <c r="CA421" s="7">
        <f t="shared" si="41"/>
        <v>0</v>
      </c>
      <c r="CB421" s="7">
        <f t="shared" si="42"/>
        <v>0</v>
      </c>
      <c r="CC421" s="7">
        <f t="shared" si="43"/>
        <v>0</v>
      </c>
      <c r="CD421" s="7">
        <f t="shared" si="44"/>
        <v>15</v>
      </c>
      <c r="CE421" s="7">
        <f t="shared" si="45"/>
        <v>10</v>
      </c>
      <c r="CF421" s="7">
        <f t="shared" si="46"/>
        <v>0</v>
      </c>
      <c r="CG421" s="7">
        <f t="shared" si="47"/>
        <v>0</v>
      </c>
      <c r="CH421" s="7">
        <f t="shared" si="48"/>
        <v>0</v>
      </c>
      <c r="CI421" s="7">
        <f t="shared" si="49"/>
        <v>25</v>
      </c>
      <c r="CJ421" s="7">
        <f t="shared" si="50"/>
        <v>5</v>
      </c>
      <c r="CK421" s="7">
        <f t="shared" si="51"/>
        <v>30</v>
      </c>
      <c r="CL421" s="7">
        <f t="shared" si="52"/>
        <v>0</v>
      </c>
      <c r="CM421" s="7">
        <f t="shared" si="53"/>
        <v>0</v>
      </c>
      <c r="CN421" s="7">
        <f t="shared" si="54"/>
        <v>0</v>
      </c>
      <c r="CO421" s="7">
        <f t="shared" si="55"/>
        <v>35</v>
      </c>
      <c r="CP421" s="7">
        <f t="shared" si="56"/>
        <v>0</v>
      </c>
      <c r="CQ421" s="7">
        <f t="shared" si="57"/>
        <v>0</v>
      </c>
      <c r="CR421" s="7">
        <f t="shared" si="58"/>
        <v>0</v>
      </c>
      <c r="CS421" s="7">
        <f t="shared" si="59"/>
        <v>0</v>
      </c>
      <c r="CT421" s="7">
        <f t="shared" si="60"/>
        <v>0</v>
      </c>
      <c r="CU421" s="7">
        <f t="shared" si="61"/>
        <v>0</v>
      </c>
      <c r="CV421" s="7">
        <f t="shared" si="62"/>
        <v>65</v>
      </c>
    </row>
    <row r="422" spans="1:100" hidden="1" x14ac:dyDescent="0.25">
      <c r="A422" t="s">
        <v>21</v>
      </c>
      <c r="B422">
        <v>0</v>
      </c>
      <c r="C422">
        <v>0</v>
      </c>
      <c r="D422">
        <v>0</v>
      </c>
      <c r="E422">
        <v>0</v>
      </c>
      <c r="F422">
        <v>0</v>
      </c>
      <c r="G422">
        <v>0</v>
      </c>
      <c r="H422">
        <v>0</v>
      </c>
      <c r="I422">
        <v>0</v>
      </c>
      <c r="J422">
        <v>0</v>
      </c>
      <c r="K422">
        <v>0</v>
      </c>
      <c r="L422">
        <v>0</v>
      </c>
      <c r="M422">
        <v>0</v>
      </c>
      <c r="N422">
        <v>0</v>
      </c>
      <c r="O422">
        <v>0</v>
      </c>
      <c r="P422">
        <v>0</v>
      </c>
      <c r="Q422">
        <v>0</v>
      </c>
      <c r="R422">
        <v>0</v>
      </c>
      <c r="S422">
        <v>0</v>
      </c>
      <c r="T422">
        <v>0</v>
      </c>
      <c r="U422">
        <v>0</v>
      </c>
      <c r="V422">
        <v>0</v>
      </c>
      <c r="W422">
        <v>0</v>
      </c>
      <c r="X422">
        <v>0</v>
      </c>
      <c r="Y422">
        <v>0</v>
      </c>
      <c r="Z422">
        <v>0</v>
      </c>
      <c r="AA422">
        <v>0</v>
      </c>
      <c r="AB422">
        <v>0</v>
      </c>
      <c r="AC422">
        <v>0</v>
      </c>
      <c r="AD422">
        <v>0</v>
      </c>
      <c r="AE422">
        <v>0</v>
      </c>
      <c r="AF422">
        <v>365</v>
      </c>
      <c r="AG422">
        <v>0</v>
      </c>
      <c r="AH422">
        <v>0</v>
      </c>
      <c r="AI422">
        <v>0</v>
      </c>
      <c r="AJ422">
        <v>0</v>
      </c>
      <c r="AK422">
        <v>365</v>
      </c>
      <c r="AL422">
        <v>200</v>
      </c>
      <c r="AM422">
        <v>0</v>
      </c>
      <c r="AN422">
        <v>0</v>
      </c>
      <c r="AO422">
        <v>0</v>
      </c>
      <c r="AP422">
        <v>0</v>
      </c>
      <c r="AQ422">
        <v>200</v>
      </c>
      <c r="AR422">
        <v>0</v>
      </c>
      <c r="AS422">
        <v>0</v>
      </c>
      <c r="AT422">
        <v>0</v>
      </c>
      <c r="AU422">
        <v>0</v>
      </c>
      <c r="AV422">
        <v>0</v>
      </c>
      <c r="AW422">
        <v>0</v>
      </c>
      <c r="AX422" s="7">
        <v>565</v>
      </c>
      <c r="AZ422" s="7">
        <f t="shared" si="14"/>
        <v>0</v>
      </c>
      <c r="BA422" s="7">
        <f t="shared" si="15"/>
        <v>0</v>
      </c>
      <c r="BB422" s="7">
        <f t="shared" si="16"/>
        <v>0</v>
      </c>
      <c r="BC422" s="7">
        <f t="shared" si="17"/>
        <v>0</v>
      </c>
      <c r="BD422" s="7">
        <f t="shared" si="18"/>
        <v>0</v>
      </c>
      <c r="BE422" s="7">
        <f t="shared" si="19"/>
        <v>0</v>
      </c>
      <c r="BF422" s="7">
        <f t="shared" si="20"/>
        <v>0</v>
      </c>
      <c r="BG422" s="7">
        <f t="shared" si="21"/>
        <v>0</v>
      </c>
      <c r="BH422" s="7">
        <f t="shared" si="22"/>
        <v>0</v>
      </c>
      <c r="BI422" s="7">
        <f t="shared" si="23"/>
        <v>0</v>
      </c>
      <c r="BJ422" s="7">
        <f t="shared" si="24"/>
        <v>0</v>
      </c>
      <c r="BK422" s="7">
        <f t="shared" si="25"/>
        <v>0</v>
      </c>
      <c r="BL422" s="7">
        <f t="shared" si="26"/>
        <v>0</v>
      </c>
      <c r="BM422" s="7">
        <f t="shared" si="27"/>
        <v>0</v>
      </c>
      <c r="BN422" s="7">
        <f t="shared" si="28"/>
        <v>0</v>
      </c>
      <c r="BO422" s="7">
        <f t="shared" si="29"/>
        <v>0</v>
      </c>
      <c r="BP422" s="7">
        <f t="shared" si="30"/>
        <v>0</v>
      </c>
      <c r="BQ422" s="7">
        <f t="shared" si="31"/>
        <v>0</v>
      </c>
      <c r="BR422" s="7">
        <f t="shared" si="32"/>
        <v>0</v>
      </c>
      <c r="BS422" s="7">
        <f t="shared" si="33"/>
        <v>0</v>
      </c>
      <c r="BT422" s="7">
        <f t="shared" si="34"/>
        <v>0</v>
      </c>
      <c r="BU422" s="7">
        <f t="shared" si="35"/>
        <v>0</v>
      </c>
      <c r="BV422" s="7">
        <f t="shared" si="36"/>
        <v>0</v>
      </c>
      <c r="BW422" s="7">
        <f t="shared" si="37"/>
        <v>0</v>
      </c>
      <c r="BX422" s="7">
        <f t="shared" si="38"/>
        <v>0</v>
      </c>
      <c r="BY422" s="7">
        <f t="shared" si="39"/>
        <v>0</v>
      </c>
      <c r="BZ422" s="7">
        <f t="shared" si="40"/>
        <v>0</v>
      </c>
      <c r="CA422" s="7">
        <f t="shared" si="41"/>
        <v>0</v>
      </c>
      <c r="CB422" s="7">
        <f t="shared" si="42"/>
        <v>0</v>
      </c>
      <c r="CC422" s="7">
        <f t="shared" si="43"/>
        <v>0</v>
      </c>
      <c r="CD422" s="7">
        <f t="shared" si="44"/>
        <v>365</v>
      </c>
      <c r="CE422" s="7">
        <f t="shared" si="45"/>
        <v>0</v>
      </c>
      <c r="CF422" s="7">
        <f t="shared" si="46"/>
        <v>0</v>
      </c>
      <c r="CG422" s="7">
        <f t="shared" si="47"/>
        <v>0</v>
      </c>
      <c r="CH422" s="7">
        <f t="shared" si="48"/>
        <v>0</v>
      </c>
      <c r="CI422" s="7">
        <f t="shared" si="49"/>
        <v>365</v>
      </c>
      <c r="CJ422" s="7">
        <f t="shared" si="50"/>
        <v>200</v>
      </c>
      <c r="CK422" s="7">
        <f t="shared" si="51"/>
        <v>0</v>
      </c>
      <c r="CL422" s="7">
        <f t="shared" si="52"/>
        <v>0</v>
      </c>
      <c r="CM422" s="7">
        <f t="shared" si="53"/>
        <v>0</v>
      </c>
      <c r="CN422" s="7">
        <f t="shared" si="54"/>
        <v>0</v>
      </c>
      <c r="CO422" s="7">
        <f t="shared" si="55"/>
        <v>200</v>
      </c>
      <c r="CP422" s="7">
        <f t="shared" si="56"/>
        <v>0</v>
      </c>
      <c r="CQ422" s="7">
        <f t="shared" si="57"/>
        <v>0</v>
      </c>
      <c r="CR422" s="7">
        <f t="shared" si="58"/>
        <v>0</v>
      </c>
      <c r="CS422" s="7">
        <f t="shared" si="59"/>
        <v>0</v>
      </c>
      <c r="CT422" s="7">
        <f t="shared" si="60"/>
        <v>0</v>
      </c>
      <c r="CU422" s="7">
        <f t="shared" si="61"/>
        <v>0</v>
      </c>
      <c r="CV422" s="7">
        <f t="shared" si="62"/>
        <v>565</v>
      </c>
    </row>
    <row r="423" spans="1:100" hidden="1" x14ac:dyDescent="0.25">
      <c r="A423" t="s">
        <v>22</v>
      </c>
      <c r="B423">
        <v>0</v>
      </c>
      <c r="C423">
        <v>0</v>
      </c>
      <c r="D423">
        <v>0</v>
      </c>
      <c r="E423">
        <v>0</v>
      </c>
      <c r="F423">
        <v>0</v>
      </c>
      <c r="G423">
        <v>0</v>
      </c>
      <c r="H423">
        <v>0</v>
      </c>
      <c r="I423">
        <v>0</v>
      </c>
      <c r="J423">
        <v>0</v>
      </c>
      <c r="K423">
        <v>0</v>
      </c>
      <c r="L423">
        <v>0</v>
      </c>
      <c r="M423">
        <v>0</v>
      </c>
      <c r="N423">
        <v>0</v>
      </c>
      <c r="O423">
        <v>0</v>
      </c>
      <c r="P423">
        <v>0</v>
      </c>
      <c r="Q423">
        <v>0</v>
      </c>
      <c r="R423">
        <v>0</v>
      </c>
      <c r="S423">
        <v>0</v>
      </c>
      <c r="T423">
        <v>0</v>
      </c>
      <c r="U423">
        <v>0</v>
      </c>
      <c r="V423">
        <v>0</v>
      </c>
      <c r="W423">
        <v>0</v>
      </c>
      <c r="X423">
        <v>0</v>
      </c>
      <c r="Y423">
        <v>0</v>
      </c>
      <c r="Z423">
        <v>0</v>
      </c>
      <c r="AA423">
        <v>0</v>
      </c>
      <c r="AB423">
        <v>0</v>
      </c>
      <c r="AC423">
        <v>0</v>
      </c>
      <c r="AD423">
        <v>0</v>
      </c>
      <c r="AE423">
        <v>0</v>
      </c>
      <c r="AF423">
        <v>5</v>
      </c>
      <c r="AG423">
        <v>0</v>
      </c>
      <c r="AH423">
        <v>0</v>
      </c>
      <c r="AI423">
        <v>0</v>
      </c>
      <c r="AJ423">
        <v>0</v>
      </c>
      <c r="AK423">
        <v>5</v>
      </c>
      <c r="AL423">
        <v>0</v>
      </c>
      <c r="AM423">
        <v>0</v>
      </c>
      <c r="AN423">
        <v>0</v>
      </c>
      <c r="AO423">
        <v>0</v>
      </c>
      <c r="AP423">
        <v>0</v>
      </c>
      <c r="AQ423">
        <v>0</v>
      </c>
      <c r="AR423">
        <v>0</v>
      </c>
      <c r="AS423">
        <v>0</v>
      </c>
      <c r="AT423">
        <v>0</v>
      </c>
      <c r="AU423">
        <v>0</v>
      </c>
      <c r="AV423">
        <v>0</v>
      </c>
      <c r="AW423">
        <v>0</v>
      </c>
      <c r="AX423" s="7">
        <v>5</v>
      </c>
      <c r="AZ423" s="7">
        <f t="shared" si="14"/>
        <v>0</v>
      </c>
      <c r="BA423" s="7">
        <f t="shared" si="15"/>
        <v>0</v>
      </c>
      <c r="BB423" s="7">
        <f t="shared" si="16"/>
        <v>0</v>
      </c>
      <c r="BC423" s="7">
        <f t="shared" si="17"/>
        <v>0</v>
      </c>
      <c r="BD423" s="7">
        <f t="shared" si="18"/>
        <v>0</v>
      </c>
      <c r="BE423" s="7">
        <f t="shared" si="19"/>
        <v>0</v>
      </c>
      <c r="BF423" s="7">
        <f t="shared" si="20"/>
        <v>0</v>
      </c>
      <c r="BG423" s="7">
        <f t="shared" si="21"/>
        <v>0</v>
      </c>
      <c r="BH423" s="7">
        <f t="shared" si="22"/>
        <v>0</v>
      </c>
      <c r="BI423" s="7">
        <f t="shared" si="23"/>
        <v>0</v>
      </c>
      <c r="BJ423" s="7">
        <f t="shared" si="24"/>
        <v>0</v>
      </c>
      <c r="BK423" s="7">
        <f t="shared" si="25"/>
        <v>0</v>
      </c>
      <c r="BL423" s="7">
        <f t="shared" si="26"/>
        <v>0</v>
      </c>
      <c r="BM423" s="7">
        <f t="shared" si="27"/>
        <v>0</v>
      </c>
      <c r="BN423" s="7">
        <f t="shared" si="28"/>
        <v>0</v>
      </c>
      <c r="BO423" s="7">
        <f t="shared" si="29"/>
        <v>0</v>
      </c>
      <c r="BP423" s="7">
        <f t="shared" si="30"/>
        <v>0</v>
      </c>
      <c r="BQ423" s="7">
        <f t="shared" si="31"/>
        <v>0</v>
      </c>
      <c r="BR423" s="7">
        <f t="shared" si="32"/>
        <v>0</v>
      </c>
      <c r="BS423" s="7">
        <f t="shared" si="33"/>
        <v>0</v>
      </c>
      <c r="BT423" s="7">
        <f t="shared" si="34"/>
        <v>0</v>
      </c>
      <c r="BU423" s="7">
        <f t="shared" si="35"/>
        <v>0</v>
      </c>
      <c r="BV423" s="7">
        <f t="shared" si="36"/>
        <v>0</v>
      </c>
      <c r="BW423" s="7">
        <f t="shared" si="37"/>
        <v>0</v>
      </c>
      <c r="BX423" s="7">
        <f t="shared" si="38"/>
        <v>0</v>
      </c>
      <c r="BY423" s="7">
        <f t="shared" si="39"/>
        <v>0</v>
      </c>
      <c r="BZ423" s="7">
        <f t="shared" si="40"/>
        <v>0</v>
      </c>
      <c r="CA423" s="7">
        <f t="shared" si="41"/>
        <v>0</v>
      </c>
      <c r="CB423" s="7">
        <f t="shared" si="42"/>
        <v>0</v>
      </c>
      <c r="CC423" s="7">
        <f t="shared" si="43"/>
        <v>0</v>
      </c>
      <c r="CD423" s="7">
        <f t="shared" si="44"/>
        <v>5</v>
      </c>
      <c r="CE423" s="7">
        <f t="shared" si="45"/>
        <v>0</v>
      </c>
      <c r="CF423" s="7">
        <f t="shared" si="46"/>
        <v>0</v>
      </c>
      <c r="CG423" s="7">
        <f t="shared" si="47"/>
        <v>0</v>
      </c>
      <c r="CH423" s="7">
        <f t="shared" si="48"/>
        <v>0</v>
      </c>
      <c r="CI423" s="7">
        <f t="shared" si="49"/>
        <v>5</v>
      </c>
      <c r="CJ423" s="7">
        <f t="shared" si="50"/>
        <v>0</v>
      </c>
      <c r="CK423" s="7">
        <f t="shared" si="51"/>
        <v>0</v>
      </c>
      <c r="CL423" s="7">
        <f t="shared" si="52"/>
        <v>0</v>
      </c>
      <c r="CM423" s="7">
        <f t="shared" si="53"/>
        <v>0</v>
      </c>
      <c r="CN423" s="7">
        <f t="shared" si="54"/>
        <v>0</v>
      </c>
      <c r="CO423" s="7">
        <f t="shared" si="55"/>
        <v>0</v>
      </c>
      <c r="CP423" s="7">
        <f t="shared" si="56"/>
        <v>0</v>
      </c>
      <c r="CQ423" s="7">
        <f t="shared" si="57"/>
        <v>0</v>
      </c>
      <c r="CR423" s="7">
        <f t="shared" si="58"/>
        <v>0</v>
      </c>
      <c r="CS423" s="7">
        <f t="shared" si="59"/>
        <v>0</v>
      </c>
      <c r="CT423" s="7">
        <f t="shared" si="60"/>
        <v>0</v>
      </c>
      <c r="CU423" s="7">
        <f t="shared" si="61"/>
        <v>0</v>
      </c>
      <c r="CV423" s="7">
        <f t="shared" si="62"/>
        <v>5</v>
      </c>
    </row>
    <row r="424" spans="1:100" hidden="1" x14ac:dyDescent="0.25">
      <c r="A424" t="s">
        <v>175</v>
      </c>
      <c r="B424">
        <v>0</v>
      </c>
      <c r="C424">
        <v>0</v>
      </c>
      <c r="D424">
        <v>0</v>
      </c>
      <c r="E424">
        <v>0</v>
      </c>
      <c r="F424">
        <v>0</v>
      </c>
      <c r="G424">
        <v>0</v>
      </c>
      <c r="H424">
        <v>0</v>
      </c>
      <c r="I424">
        <v>0</v>
      </c>
      <c r="J424">
        <v>0</v>
      </c>
      <c r="K424">
        <v>0</v>
      </c>
      <c r="L424">
        <v>0</v>
      </c>
      <c r="M424">
        <v>0</v>
      </c>
      <c r="N424">
        <v>0</v>
      </c>
      <c r="O424">
        <v>0</v>
      </c>
      <c r="P424">
        <v>0</v>
      </c>
      <c r="Q424">
        <v>0</v>
      </c>
      <c r="R424">
        <v>0</v>
      </c>
      <c r="S424">
        <v>0</v>
      </c>
      <c r="T424">
        <v>0</v>
      </c>
      <c r="U424">
        <v>0</v>
      </c>
      <c r="V424">
        <v>0</v>
      </c>
      <c r="W424">
        <v>0</v>
      </c>
      <c r="X424">
        <v>0</v>
      </c>
      <c r="Y424">
        <v>0</v>
      </c>
      <c r="Z424">
        <v>0</v>
      </c>
      <c r="AA424">
        <v>0</v>
      </c>
      <c r="AB424">
        <v>0</v>
      </c>
      <c r="AC424">
        <v>0</v>
      </c>
      <c r="AD424">
        <v>0</v>
      </c>
      <c r="AE424">
        <v>0</v>
      </c>
      <c r="AF424">
        <v>25</v>
      </c>
      <c r="AG424">
        <v>0</v>
      </c>
      <c r="AH424">
        <v>0</v>
      </c>
      <c r="AI424">
        <v>0</v>
      </c>
      <c r="AJ424">
        <v>0</v>
      </c>
      <c r="AK424">
        <v>25</v>
      </c>
      <c r="AL424">
        <v>0</v>
      </c>
      <c r="AM424">
        <v>0</v>
      </c>
      <c r="AN424">
        <v>0</v>
      </c>
      <c r="AO424">
        <v>0</v>
      </c>
      <c r="AP424">
        <v>0</v>
      </c>
      <c r="AQ424">
        <v>0</v>
      </c>
      <c r="AR424">
        <v>0</v>
      </c>
      <c r="AS424">
        <v>0</v>
      </c>
      <c r="AT424">
        <v>0</v>
      </c>
      <c r="AU424">
        <v>0</v>
      </c>
      <c r="AV424">
        <v>0</v>
      </c>
      <c r="AW424">
        <v>0</v>
      </c>
      <c r="AX424" s="7">
        <v>30</v>
      </c>
      <c r="AZ424" s="7">
        <f t="shared" si="14"/>
        <v>0</v>
      </c>
      <c r="BA424" s="7">
        <f t="shared" si="15"/>
        <v>0</v>
      </c>
      <c r="BB424" s="7">
        <f t="shared" si="16"/>
        <v>0</v>
      </c>
      <c r="BC424" s="7">
        <f t="shared" si="17"/>
        <v>0</v>
      </c>
      <c r="BD424" s="7">
        <f t="shared" si="18"/>
        <v>0</v>
      </c>
      <c r="BE424" s="7">
        <f t="shared" si="19"/>
        <v>0</v>
      </c>
      <c r="BF424" s="7">
        <f t="shared" si="20"/>
        <v>0</v>
      </c>
      <c r="BG424" s="7">
        <f t="shared" si="21"/>
        <v>0</v>
      </c>
      <c r="BH424" s="7">
        <f t="shared" si="22"/>
        <v>0</v>
      </c>
      <c r="BI424" s="7">
        <f t="shared" si="23"/>
        <v>0</v>
      </c>
      <c r="BJ424" s="7">
        <f t="shared" si="24"/>
        <v>0</v>
      </c>
      <c r="BK424" s="7">
        <f t="shared" si="25"/>
        <v>0</v>
      </c>
      <c r="BL424" s="7">
        <f t="shared" si="26"/>
        <v>0</v>
      </c>
      <c r="BM424" s="7">
        <f t="shared" si="27"/>
        <v>0</v>
      </c>
      <c r="BN424" s="7">
        <f t="shared" si="28"/>
        <v>0</v>
      </c>
      <c r="BO424" s="7">
        <f t="shared" si="29"/>
        <v>0</v>
      </c>
      <c r="BP424" s="7">
        <f t="shared" si="30"/>
        <v>0</v>
      </c>
      <c r="BQ424" s="7">
        <f t="shared" si="31"/>
        <v>0</v>
      </c>
      <c r="BR424" s="7">
        <f t="shared" si="32"/>
        <v>0</v>
      </c>
      <c r="BS424" s="7">
        <f t="shared" si="33"/>
        <v>0</v>
      </c>
      <c r="BT424" s="7">
        <f t="shared" si="34"/>
        <v>0</v>
      </c>
      <c r="BU424" s="7">
        <f t="shared" si="35"/>
        <v>0</v>
      </c>
      <c r="BV424" s="7">
        <f t="shared" si="36"/>
        <v>0</v>
      </c>
      <c r="BW424" s="7">
        <f t="shared" si="37"/>
        <v>0</v>
      </c>
      <c r="BX424" s="7">
        <f t="shared" si="38"/>
        <v>0</v>
      </c>
      <c r="BY424" s="7">
        <f t="shared" si="39"/>
        <v>0</v>
      </c>
      <c r="BZ424" s="7">
        <f t="shared" si="40"/>
        <v>0</v>
      </c>
      <c r="CA424" s="7">
        <f t="shared" si="41"/>
        <v>0</v>
      </c>
      <c r="CB424" s="7">
        <f t="shared" si="42"/>
        <v>0</v>
      </c>
      <c r="CC424" s="7">
        <f t="shared" si="43"/>
        <v>0</v>
      </c>
      <c r="CD424" s="7">
        <f t="shared" si="44"/>
        <v>25</v>
      </c>
      <c r="CE424" s="7">
        <f t="shared" si="45"/>
        <v>0</v>
      </c>
      <c r="CF424" s="7">
        <f t="shared" si="46"/>
        <v>0</v>
      </c>
      <c r="CG424" s="7">
        <f t="shared" si="47"/>
        <v>0</v>
      </c>
      <c r="CH424" s="7">
        <f t="shared" si="48"/>
        <v>0</v>
      </c>
      <c r="CI424" s="7">
        <f t="shared" si="49"/>
        <v>25</v>
      </c>
      <c r="CJ424" s="7">
        <f t="shared" si="50"/>
        <v>0</v>
      </c>
      <c r="CK424" s="7">
        <f t="shared" si="51"/>
        <v>0</v>
      </c>
      <c r="CL424" s="7">
        <f t="shared" si="52"/>
        <v>0</v>
      </c>
      <c r="CM424" s="7">
        <f t="shared" si="53"/>
        <v>0</v>
      </c>
      <c r="CN424" s="7">
        <f t="shared" si="54"/>
        <v>0</v>
      </c>
      <c r="CO424" s="7">
        <f t="shared" si="55"/>
        <v>0</v>
      </c>
      <c r="CP424" s="7">
        <f t="shared" si="56"/>
        <v>0</v>
      </c>
      <c r="CQ424" s="7">
        <f t="shared" si="57"/>
        <v>0</v>
      </c>
      <c r="CR424" s="7">
        <f t="shared" si="58"/>
        <v>0</v>
      </c>
      <c r="CS424" s="7">
        <f t="shared" si="59"/>
        <v>0</v>
      </c>
      <c r="CT424" s="7">
        <f t="shared" si="60"/>
        <v>0</v>
      </c>
      <c r="CU424" s="7">
        <f t="shared" si="61"/>
        <v>0</v>
      </c>
      <c r="CV424" s="7">
        <f t="shared" si="62"/>
        <v>30</v>
      </c>
    </row>
    <row r="425" spans="1:100" hidden="1" x14ac:dyDescent="0.25">
      <c r="A425" t="s">
        <v>23</v>
      </c>
      <c r="B425">
        <v>0</v>
      </c>
      <c r="C425">
        <v>0</v>
      </c>
      <c r="D425">
        <v>0</v>
      </c>
      <c r="E425">
        <v>0</v>
      </c>
      <c r="F425">
        <v>0</v>
      </c>
      <c r="G425">
        <v>0</v>
      </c>
      <c r="H425">
        <v>0</v>
      </c>
      <c r="I425">
        <v>0</v>
      </c>
      <c r="J425">
        <v>0</v>
      </c>
      <c r="K425">
        <v>0</v>
      </c>
      <c r="L425">
        <v>0</v>
      </c>
      <c r="M425">
        <v>0</v>
      </c>
      <c r="N425">
        <v>0</v>
      </c>
      <c r="O425">
        <v>0</v>
      </c>
      <c r="P425">
        <v>0</v>
      </c>
      <c r="Q425">
        <v>0</v>
      </c>
      <c r="R425">
        <v>0</v>
      </c>
      <c r="S425">
        <v>0</v>
      </c>
      <c r="T425">
        <v>0</v>
      </c>
      <c r="U425">
        <v>0</v>
      </c>
      <c r="V425">
        <v>0</v>
      </c>
      <c r="W425">
        <v>0</v>
      </c>
      <c r="X425">
        <v>0</v>
      </c>
      <c r="Y425">
        <v>0</v>
      </c>
      <c r="Z425">
        <v>200</v>
      </c>
      <c r="AA425">
        <v>0</v>
      </c>
      <c r="AB425">
        <v>0</v>
      </c>
      <c r="AC425">
        <v>0</v>
      </c>
      <c r="AD425">
        <v>0</v>
      </c>
      <c r="AE425">
        <v>200</v>
      </c>
      <c r="AF425">
        <v>45</v>
      </c>
      <c r="AG425">
        <v>0</v>
      </c>
      <c r="AH425">
        <v>0</v>
      </c>
      <c r="AI425">
        <v>0</v>
      </c>
      <c r="AJ425">
        <v>0</v>
      </c>
      <c r="AK425">
        <v>45</v>
      </c>
      <c r="AL425">
        <v>55</v>
      </c>
      <c r="AM425">
        <v>0</v>
      </c>
      <c r="AN425">
        <v>0</v>
      </c>
      <c r="AO425">
        <v>0</v>
      </c>
      <c r="AP425">
        <v>0</v>
      </c>
      <c r="AQ425">
        <v>55</v>
      </c>
      <c r="AR425">
        <v>755</v>
      </c>
      <c r="AS425">
        <v>0</v>
      </c>
      <c r="AT425">
        <v>0</v>
      </c>
      <c r="AU425">
        <v>0</v>
      </c>
      <c r="AV425">
        <v>0</v>
      </c>
      <c r="AW425">
        <v>755</v>
      </c>
      <c r="AX425" s="7">
        <v>1535</v>
      </c>
      <c r="AZ425" s="7">
        <f t="shared" si="14"/>
        <v>0</v>
      </c>
      <c r="BA425" s="7">
        <f t="shared" si="15"/>
        <v>0</v>
      </c>
      <c r="BB425" s="7">
        <f t="shared" si="16"/>
        <v>0</v>
      </c>
      <c r="BC425" s="7">
        <f t="shared" si="17"/>
        <v>0</v>
      </c>
      <c r="BD425" s="7">
        <f t="shared" si="18"/>
        <v>0</v>
      </c>
      <c r="BE425" s="7">
        <f t="shared" si="19"/>
        <v>0</v>
      </c>
      <c r="BF425" s="7">
        <f t="shared" si="20"/>
        <v>0</v>
      </c>
      <c r="BG425" s="7">
        <f t="shared" si="21"/>
        <v>0</v>
      </c>
      <c r="BH425" s="7">
        <f t="shared" si="22"/>
        <v>0</v>
      </c>
      <c r="BI425" s="7">
        <f t="shared" si="23"/>
        <v>0</v>
      </c>
      <c r="BJ425" s="7">
        <f t="shared" si="24"/>
        <v>0</v>
      </c>
      <c r="BK425" s="7">
        <f t="shared" si="25"/>
        <v>0</v>
      </c>
      <c r="BL425" s="7">
        <f t="shared" si="26"/>
        <v>0</v>
      </c>
      <c r="BM425" s="7">
        <f t="shared" si="27"/>
        <v>0</v>
      </c>
      <c r="BN425" s="7">
        <f t="shared" si="28"/>
        <v>0</v>
      </c>
      <c r="BO425" s="7">
        <f t="shared" si="29"/>
        <v>0</v>
      </c>
      <c r="BP425" s="7">
        <f t="shared" si="30"/>
        <v>0</v>
      </c>
      <c r="BQ425" s="7">
        <f t="shared" si="31"/>
        <v>0</v>
      </c>
      <c r="BR425" s="7">
        <f t="shared" si="32"/>
        <v>0</v>
      </c>
      <c r="BS425" s="7">
        <f t="shared" si="33"/>
        <v>0</v>
      </c>
      <c r="BT425" s="7">
        <f t="shared" si="34"/>
        <v>0</v>
      </c>
      <c r="BU425" s="7">
        <f t="shared" si="35"/>
        <v>0</v>
      </c>
      <c r="BV425" s="7">
        <f t="shared" si="36"/>
        <v>0</v>
      </c>
      <c r="BW425" s="7">
        <f t="shared" si="37"/>
        <v>0</v>
      </c>
      <c r="BX425" s="7">
        <f t="shared" si="38"/>
        <v>200</v>
      </c>
      <c r="BY425" s="7">
        <f t="shared" si="39"/>
        <v>0</v>
      </c>
      <c r="BZ425" s="7">
        <f t="shared" si="40"/>
        <v>0</v>
      </c>
      <c r="CA425" s="7">
        <f t="shared" si="41"/>
        <v>0</v>
      </c>
      <c r="CB425" s="7">
        <f t="shared" si="42"/>
        <v>0</v>
      </c>
      <c r="CC425" s="7">
        <f t="shared" si="43"/>
        <v>200</v>
      </c>
      <c r="CD425" s="7">
        <f t="shared" si="44"/>
        <v>45</v>
      </c>
      <c r="CE425" s="7">
        <f t="shared" si="45"/>
        <v>0</v>
      </c>
      <c r="CF425" s="7">
        <f t="shared" si="46"/>
        <v>0</v>
      </c>
      <c r="CG425" s="7">
        <f t="shared" si="47"/>
        <v>0</v>
      </c>
      <c r="CH425" s="7">
        <f t="shared" si="48"/>
        <v>0</v>
      </c>
      <c r="CI425" s="7">
        <f t="shared" si="49"/>
        <v>45</v>
      </c>
      <c r="CJ425" s="7">
        <f t="shared" si="50"/>
        <v>55</v>
      </c>
      <c r="CK425" s="7">
        <f t="shared" si="51"/>
        <v>0</v>
      </c>
      <c r="CL425" s="7">
        <f t="shared" si="52"/>
        <v>0</v>
      </c>
      <c r="CM425" s="7">
        <f t="shared" si="53"/>
        <v>0</v>
      </c>
      <c r="CN425" s="7">
        <f t="shared" si="54"/>
        <v>0</v>
      </c>
      <c r="CO425" s="7">
        <f t="shared" si="55"/>
        <v>55</v>
      </c>
      <c r="CP425" s="7">
        <f t="shared" si="56"/>
        <v>755</v>
      </c>
      <c r="CQ425" s="7">
        <f t="shared" si="57"/>
        <v>0</v>
      </c>
      <c r="CR425" s="7">
        <f t="shared" si="58"/>
        <v>0</v>
      </c>
      <c r="CS425" s="7">
        <f t="shared" si="59"/>
        <v>0</v>
      </c>
      <c r="CT425" s="7">
        <f t="shared" si="60"/>
        <v>0</v>
      </c>
      <c r="CU425" s="7">
        <f t="shared" si="61"/>
        <v>755</v>
      </c>
      <c r="CV425" s="7">
        <f t="shared" si="62"/>
        <v>1535</v>
      </c>
    </row>
    <row r="426" spans="1:100" hidden="1" x14ac:dyDescent="0.25">
      <c r="A426" t="s">
        <v>24</v>
      </c>
      <c r="B426">
        <v>0</v>
      </c>
      <c r="C426">
        <v>0</v>
      </c>
      <c r="D426">
        <v>0</v>
      </c>
      <c r="E426">
        <v>0</v>
      </c>
      <c r="F426">
        <v>0</v>
      </c>
      <c r="G426">
        <v>0</v>
      </c>
      <c r="H426">
        <v>0</v>
      </c>
      <c r="I426">
        <v>0</v>
      </c>
      <c r="J426">
        <v>0</v>
      </c>
      <c r="K426">
        <v>5</v>
      </c>
      <c r="L426">
        <v>0</v>
      </c>
      <c r="M426">
        <v>5</v>
      </c>
      <c r="N426">
        <v>0</v>
      </c>
      <c r="O426">
        <v>0</v>
      </c>
      <c r="P426">
        <v>0</v>
      </c>
      <c r="Q426">
        <v>0</v>
      </c>
      <c r="R426">
        <v>0</v>
      </c>
      <c r="S426">
        <v>0</v>
      </c>
      <c r="T426">
        <v>0</v>
      </c>
      <c r="U426">
        <v>0</v>
      </c>
      <c r="V426">
        <v>0</v>
      </c>
      <c r="W426">
        <v>0</v>
      </c>
      <c r="X426">
        <v>0</v>
      </c>
      <c r="Y426">
        <v>0</v>
      </c>
      <c r="Z426">
        <v>0</v>
      </c>
      <c r="AA426">
        <v>0</v>
      </c>
      <c r="AB426">
        <v>0</v>
      </c>
      <c r="AC426">
        <v>0</v>
      </c>
      <c r="AD426">
        <v>0</v>
      </c>
      <c r="AE426">
        <v>0</v>
      </c>
      <c r="AF426">
        <v>0</v>
      </c>
      <c r="AG426">
        <v>0</v>
      </c>
      <c r="AH426">
        <v>0</v>
      </c>
      <c r="AI426">
        <v>0</v>
      </c>
      <c r="AJ426">
        <v>0</v>
      </c>
      <c r="AK426">
        <v>0</v>
      </c>
      <c r="AL426">
        <v>25</v>
      </c>
      <c r="AM426">
        <v>0</v>
      </c>
      <c r="AN426">
        <v>0</v>
      </c>
      <c r="AO426">
        <v>0</v>
      </c>
      <c r="AP426">
        <v>0</v>
      </c>
      <c r="AQ426">
        <v>30</v>
      </c>
      <c r="AR426">
        <v>0</v>
      </c>
      <c r="AS426">
        <v>0</v>
      </c>
      <c r="AT426">
        <v>0</v>
      </c>
      <c r="AU426">
        <v>0</v>
      </c>
      <c r="AV426">
        <v>0</v>
      </c>
      <c r="AW426">
        <v>0</v>
      </c>
      <c r="AX426" s="7">
        <v>30</v>
      </c>
      <c r="AZ426" s="7">
        <f t="shared" si="14"/>
        <v>0</v>
      </c>
      <c r="BA426" s="7">
        <f t="shared" si="15"/>
        <v>0</v>
      </c>
      <c r="BB426" s="7">
        <f t="shared" si="16"/>
        <v>0</v>
      </c>
      <c r="BC426" s="7">
        <f t="shared" si="17"/>
        <v>0</v>
      </c>
      <c r="BD426" s="7">
        <f t="shared" si="18"/>
        <v>0</v>
      </c>
      <c r="BE426" s="7">
        <f t="shared" si="19"/>
        <v>0</v>
      </c>
      <c r="BF426" s="7">
        <f t="shared" si="20"/>
        <v>0</v>
      </c>
      <c r="BG426" s="7">
        <f t="shared" si="21"/>
        <v>0</v>
      </c>
      <c r="BH426" s="7">
        <f t="shared" si="22"/>
        <v>0</v>
      </c>
      <c r="BI426" s="7">
        <f t="shared" si="23"/>
        <v>5</v>
      </c>
      <c r="BJ426" s="7">
        <f t="shared" si="24"/>
        <v>0</v>
      </c>
      <c r="BK426" s="7">
        <f t="shared" si="25"/>
        <v>5</v>
      </c>
      <c r="BL426" s="7">
        <f t="shared" si="26"/>
        <v>0</v>
      </c>
      <c r="BM426" s="7">
        <f t="shared" si="27"/>
        <v>0</v>
      </c>
      <c r="BN426" s="7">
        <f t="shared" si="28"/>
        <v>0</v>
      </c>
      <c r="BO426" s="7">
        <f t="shared" si="29"/>
        <v>0</v>
      </c>
      <c r="BP426" s="7">
        <f t="shared" si="30"/>
        <v>0</v>
      </c>
      <c r="BQ426" s="7">
        <f t="shared" si="31"/>
        <v>0</v>
      </c>
      <c r="BR426" s="7">
        <f t="shared" si="32"/>
        <v>0</v>
      </c>
      <c r="BS426" s="7">
        <f t="shared" si="33"/>
        <v>0</v>
      </c>
      <c r="BT426" s="7">
        <f t="shared" si="34"/>
        <v>0</v>
      </c>
      <c r="BU426" s="7">
        <f t="shared" si="35"/>
        <v>0</v>
      </c>
      <c r="BV426" s="7">
        <f t="shared" si="36"/>
        <v>0</v>
      </c>
      <c r="BW426" s="7">
        <f t="shared" si="37"/>
        <v>0</v>
      </c>
      <c r="BX426" s="7">
        <f t="shared" si="38"/>
        <v>0</v>
      </c>
      <c r="BY426" s="7">
        <f t="shared" si="39"/>
        <v>0</v>
      </c>
      <c r="BZ426" s="7">
        <f t="shared" si="40"/>
        <v>0</v>
      </c>
      <c r="CA426" s="7">
        <f t="shared" si="41"/>
        <v>0</v>
      </c>
      <c r="CB426" s="7">
        <f t="shared" si="42"/>
        <v>0</v>
      </c>
      <c r="CC426" s="7">
        <f t="shared" si="43"/>
        <v>0</v>
      </c>
      <c r="CD426" s="7">
        <f t="shared" si="44"/>
        <v>0</v>
      </c>
      <c r="CE426" s="7">
        <f t="shared" si="45"/>
        <v>0</v>
      </c>
      <c r="CF426" s="7">
        <f t="shared" si="46"/>
        <v>0</v>
      </c>
      <c r="CG426" s="7">
        <f t="shared" si="47"/>
        <v>0</v>
      </c>
      <c r="CH426" s="7">
        <f t="shared" si="48"/>
        <v>0</v>
      </c>
      <c r="CI426" s="7">
        <f t="shared" si="49"/>
        <v>0</v>
      </c>
      <c r="CJ426" s="7">
        <f t="shared" si="50"/>
        <v>25</v>
      </c>
      <c r="CK426" s="7">
        <f t="shared" si="51"/>
        <v>0</v>
      </c>
      <c r="CL426" s="7">
        <f t="shared" si="52"/>
        <v>0</v>
      </c>
      <c r="CM426" s="7">
        <f t="shared" si="53"/>
        <v>0</v>
      </c>
      <c r="CN426" s="7">
        <f t="shared" si="54"/>
        <v>0</v>
      </c>
      <c r="CO426" s="7">
        <f t="shared" si="55"/>
        <v>30</v>
      </c>
      <c r="CP426" s="7">
        <f t="shared" si="56"/>
        <v>0</v>
      </c>
      <c r="CQ426" s="7">
        <f t="shared" si="57"/>
        <v>0</v>
      </c>
      <c r="CR426" s="7">
        <f t="shared" si="58"/>
        <v>0</v>
      </c>
      <c r="CS426" s="7">
        <f t="shared" si="59"/>
        <v>0</v>
      </c>
      <c r="CT426" s="7">
        <f t="shared" si="60"/>
        <v>0</v>
      </c>
      <c r="CU426" s="7">
        <f t="shared" si="61"/>
        <v>0</v>
      </c>
      <c r="CV426" s="7">
        <f t="shared" si="62"/>
        <v>30</v>
      </c>
    </row>
    <row r="427" spans="1:100" hidden="1" x14ac:dyDescent="0.25">
      <c r="A427" t="s">
        <v>26</v>
      </c>
      <c r="B427">
        <v>0</v>
      </c>
      <c r="C427">
        <v>0</v>
      </c>
      <c r="D427">
        <v>0</v>
      </c>
      <c r="E427">
        <v>0</v>
      </c>
      <c r="F427">
        <v>0</v>
      </c>
      <c r="G427">
        <v>0</v>
      </c>
      <c r="H427">
        <v>0</v>
      </c>
      <c r="I427">
        <v>0</v>
      </c>
      <c r="J427">
        <v>0</v>
      </c>
      <c r="K427">
        <v>0</v>
      </c>
      <c r="L427">
        <v>0</v>
      </c>
      <c r="M427">
        <v>0</v>
      </c>
      <c r="N427">
        <v>0</v>
      </c>
      <c r="O427">
        <v>0</v>
      </c>
      <c r="P427">
        <v>0</v>
      </c>
      <c r="Q427">
        <v>0</v>
      </c>
      <c r="R427">
        <v>0</v>
      </c>
      <c r="S427">
        <v>0</v>
      </c>
      <c r="T427">
        <v>10</v>
      </c>
      <c r="U427">
        <v>0</v>
      </c>
      <c r="V427">
        <v>0</v>
      </c>
      <c r="W427">
        <v>0</v>
      </c>
      <c r="X427">
        <v>0</v>
      </c>
      <c r="Y427">
        <v>10</v>
      </c>
      <c r="Z427">
        <v>220</v>
      </c>
      <c r="AA427">
        <v>0</v>
      </c>
      <c r="AB427">
        <v>0</v>
      </c>
      <c r="AC427">
        <v>0</v>
      </c>
      <c r="AD427">
        <v>0</v>
      </c>
      <c r="AE427">
        <v>220</v>
      </c>
      <c r="AF427">
        <v>10</v>
      </c>
      <c r="AG427">
        <v>0</v>
      </c>
      <c r="AH427">
        <v>0</v>
      </c>
      <c r="AI427">
        <v>0</v>
      </c>
      <c r="AJ427">
        <v>0</v>
      </c>
      <c r="AK427">
        <v>15</v>
      </c>
      <c r="AL427">
        <v>0</v>
      </c>
      <c r="AM427">
        <v>0</v>
      </c>
      <c r="AN427">
        <v>0</v>
      </c>
      <c r="AO427">
        <v>0</v>
      </c>
      <c r="AP427">
        <v>0</v>
      </c>
      <c r="AQ427">
        <v>0</v>
      </c>
      <c r="AR427">
        <v>0</v>
      </c>
      <c r="AS427">
        <v>0</v>
      </c>
      <c r="AT427">
        <v>0</v>
      </c>
      <c r="AU427">
        <v>0</v>
      </c>
      <c r="AV427">
        <v>0</v>
      </c>
      <c r="AW427">
        <v>0</v>
      </c>
      <c r="AX427" s="7">
        <v>245</v>
      </c>
      <c r="AZ427" s="7">
        <f t="shared" si="14"/>
        <v>0</v>
      </c>
      <c r="BA427" s="7">
        <f t="shared" si="15"/>
        <v>0</v>
      </c>
      <c r="BB427" s="7">
        <f t="shared" si="16"/>
        <v>0</v>
      </c>
      <c r="BC427" s="7">
        <f t="shared" si="17"/>
        <v>0</v>
      </c>
      <c r="BD427" s="7">
        <f t="shared" si="18"/>
        <v>0</v>
      </c>
      <c r="BE427" s="7">
        <f t="shared" si="19"/>
        <v>0</v>
      </c>
      <c r="BF427" s="7">
        <f t="shared" si="20"/>
        <v>0</v>
      </c>
      <c r="BG427" s="7">
        <f t="shared" si="21"/>
        <v>0</v>
      </c>
      <c r="BH427" s="7">
        <f t="shared" si="22"/>
        <v>0</v>
      </c>
      <c r="BI427" s="7">
        <f t="shared" si="23"/>
        <v>0</v>
      </c>
      <c r="BJ427" s="7">
        <f t="shared" si="24"/>
        <v>0</v>
      </c>
      <c r="BK427" s="7">
        <f t="shared" si="25"/>
        <v>0</v>
      </c>
      <c r="BL427" s="7">
        <f t="shared" si="26"/>
        <v>0</v>
      </c>
      <c r="BM427" s="7">
        <f t="shared" si="27"/>
        <v>0</v>
      </c>
      <c r="BN427" s="7">
        <f t="shared" si="28"/>
        <v>0</v>
      </c>
      <c r="BO427" s="7">
        <f t="shared" si="29"/>
        <v>0</v>
      </c>
      <c r="BP427" s="7">
        <f t="shared" si="30"/>
        <v>0</v>
      </c>
      <c r="BQ427" s="7">
        <f t="shared" si="31"/>
        <v>0</v>
      </c>
      <c r="BR427" s="7">
        <f t="shared" si="32"/>
        <v>10</v>
      </c>
      <c r="BS427" s="7">
        <f t="shared" si="33"/>
        <v>0</v>
      </c>
      <c r="BT427" s="7">
        <f t="shared" si="34"/>
        <v>0</v>
      </c>
      <c r="BU427" s="7">
        <f t="shared" si="35"/>
        <v>0</v>
      </c>
      <c r="BV427" s="7">
        <f t="shared" si="36"/>
        <v>0</v>
      </c>
      <c r="BW427" s="7">
        <f t="shared" si="37"/>
        <v>10</v>
      </c>
      <c r="BX427" s="7">
        <f t="shared" si="38"/>
        <v>220</v>
      </c>
      <c r="BY427" s="7">
        <f t="shared" si="39"/>
        <v>0</v>
      </c>
      <c r="BZ427" s="7">
        <f t="shared" si="40"/>
        <v>0</v>
      </c>
      <c r="CA427" s="7">
        <f t="shared" si="41"/>
        <v>0</v>
      </c>
      <c r="CB427" s="7">
        <f t="shared" si="42"/>
        <v>0</v>
      </c>
      <c r="CC427" s="7">
        <f t="shared" si="43"/>
        <v>220</v>
      </c>
      <c r="CD427" s="7">
        <f t="shared" si="44"/>
        <v>10</v>
      </c>
      <c r="CE427" s="7">
        <f t="shared" si="45"/>
        <v>0</v>
      </c>
      <c r="CF427" s="7">
        <f t="shared" si="46"/>
        <v>0</v>
      </c>
      <c r="CG427" s="7">
        <f t="shared" si="47"/>
        <v>0</v>
      </c>
      <c r="CH427" s="7">
        <f t="shared" si="48"/>
        <v>0</v>
      </c>
      <c r="CI427" s="7">
        <f t="shared" si="49"/>
        <v>15</v>
      </c>
      <c r="CJ427" s="7">
        <f t="shared" si="50"/>
        <v>0</v>
      </c>
      <c r="CK427" s="7">
        <f t="shared" si="51"/>
        <v>0</v>
      </c>
      <c r="CL427" s="7">
        <f t="shared" si="52"/>
        <v>0</v>
      </c>
      <c r="CM427" s="7">
        <f t="shared" si="53"/>
        <v>0</v>
      </c>
      <c r="CN427" s="7">
        <f t="shared" si="54"/>
        <v>0</v>
      </c>
      <c r="CO427" s="7">
        <f t="shared" si="55"/>
        <v>0</v>
      </c>
      <c r="CP427" s="7">
        <f t="shared" si="56"/>
        <v>0</v>
      </c>
      <c r="CQ427" s="7">
        <f t="shared" si="57"/>
        <v>0</v>
      </c>
      <c r="CR427" s="7">
        <f t="shared" si="58"/>
        <v>0</v>
      </c>
      <c r="CS427" s="7">
        <f t="shared" si="59"/>
        <v>0</v>
      </c>
      <c r="CT427" s="7">
        <f t="shared" si="60"/>
        <v>0</v>
      </c>
      <c r="CU427" s="7">
        <f t="shared" si="61"/>
        <v>0</v>
      </c>
      <c r="CV427" s="7">
        <f t="shared" si="62"/>
        <v>245</v>
      </c>
    </row>
    <row r="428" spans="1:100" hidden="1" x14ac:dyDescent="0.25">
      <c r="A428" t="s">
        <v>27</v>
      </c>
      <c r="B428">
        <v>0</v>
      </c>
      <c r="C428">
        <v>0</v>
      </c>
      <c r="D428">
        <v>0</v>
      </c>
      <c r="E428">
        <v>0</v>
      </c>
      <c r="F428">
        <v>0</v>
      </c>
      <c r="G428">
        <v>0</v>
      </c>
      <c r="H428">
        <v>0</v>
      </c>
      <c r="I428">
        <v>0</v>
      </c>
      <c r="J428">
        <v>0</v>
      </c>
      <c r="K428">
        <v>0</v>
      </c>
      <c r="L428">
        <v>0</v>
      </c>
      <c r="M428">
        <v>0</v>
      </c>
      <c r="N428">
        <v>0</v>
      </c>
      <c r="O428">
        <v>0</v>
      </c>
      <c r="P428">
        <v>0</v>
      </c>
      <c r="Q428">
        <v>0</v>
      </c>
      <c r="R428">
        <v>0</v>
      </c>
      <c r="S428">
        <v>0</v>
      </c>
      <c r="T428">
        <v>0</v>
      </c>
      <c r="U428">
        <v>0</v>
      </c>
      <c r="V428">
        <v>0</v>
      </c>
      <c r="W428">
        <v>0</v>
      </c>
      <c r="X428">
        <v>0</v>
      </c>
      <c r="Y428">
        <v>0</v>
      </c>
      <c r="Z428">
        <v>0</v>
      </c>
      <c r="AA428">
        <v>0</v>
      </c>
      <c r="AB428">
        <v>0</v>
      </c>
      <c r="AC428">
        <v>0</v>
      </c>
      <c r="AD428">
        <v>0</v>
      </c>
      <c r="AE428">
        <v>0</v>
      </c>
      <c r="AF428">
        <v>0</v>
      </c>
      <c r="AG428">
        <v>25</v>
      </c>
      <c r="AH428">
        <v>0</v>
      </c>
      <c r="AI428">
        <v>0</v>
      </c>
      <c r="AJ428">
        <v>0</v>
      </c>
      <c r="AK428">
        <v>25</v>
      </c>
      <c r="AL428">
        <v>0</v>
      </c>
      <c r="AM428">
        <v>0</v>
      </c>
      <c r="AN428">
        <v>0</v>
      </c>
      <c r="AO428">
        <v>0</v>
      </c>
      <c r="AP428">
        <v>0</v>
      </c>
      <c r="AQ428">
        <v>0</v>
      </c>
      <c r="AR428">
        <v>0</v>
      </c>
      <c r="AS428">
        <v>115</v>
      </c>
      <c r="AT428">
        <v>0</v>
      </c>
      <c r="AU428">
        <v>0</v>
      </c>
      <c r="AV428">
        <v>0</v>
      </c>
      <c r="AW428">
        <v>115</v>
      </c>
      <c r="AX428" s="7">
        <v>140</v>
      </c>
      <c r="AZ428" s="7">
        <f t="shared" si="14"/>
        <v>0</v>
      </c>
      <c r="BA428" s="7">
        <f t="shared" si="15"/>
        <v>0</v>
      </c>
      <c r="BB428" s="7">
        <f t="shared" si="16"/>
        <v>0</v>
      </c>
      <c r="BC428" s="7">
        <f t="shared" si="17"/>
        <v>0</v>
      </c>
      <c r="BD428" s="7">
        <f t="shared" si="18"/>
        <v>0</v>
      </c>
      <c r="BE428" s="7">
        <f t="shared" si="19"/>
        <v>0</v>
      </c>
      <c r="BF428" s="7">
        <f t="shared" si="20"/>
        <v>0</v>
      </c>
      <c r="BG428" s="7">
        <f t="shared" si="21"/>
        <v>0</v>
      </c>
      <c r="BH428" s="7">
        <f t="shared" si="22"/>
        <v>0</v>
      </c>
      <c r="BI428" s="7">
        <f t="shared" si="23"/>
        <v>0</v>
      </c>
      <c r="BJ428" s="7">
        <f t="shared" si="24"/>
        <v>0</v>
      </c>
      <c r="BK428" s="7">
        <f t="shared" si="25"/>
        <v>0</v>
      </c>
      <c r="BL428" s="7">
        <f t="shared" si="26"/>
        <v>0</v>
      </c>
      <c r="BM428" s="7">
        <f t="shared" si="27"/>
        <v>0</v>
      </c>
      <c r="BN428" s="7">
        <f t="shared" si="28"/>
        <v>0</v>
      </c>
      <c r="BO428" s="7">
        <f t="shared" si="29"/>
        <v>0</v>
      </c>
      <c r="BP428" s="7">
        <f t="shared" si="30"/>
        <v>0</v>
      </c>
      <c r="BQ428" s="7">
        <f t="shared" si="31"/>
        <v>0</v>
      </c>
      <c r="BR428" s="7">
        <f t="shared" si="32"/>
        <v>0</v>
      </c>
      <c r="BS428" s="7">
        <f t="shared" si="33"/>
        <v>0</v>
      </c>
      <c r="BT428" s="7">
        <f t="shared" si="34"/>
        <v>0</v>
      </c>
      <c r="BU428" s="7">
        <f t="shared" si="35"/>
        <v>0</v>
      </c>
      <c r="BV428" s="7">
        <f t="shared" si="36"/>
        <v>0</v>
      </c>
      <c r="BW428" s="7">
        <f t="shared" si="37"/>
        <v>0</v>
      </c>
      <c r="BX428" s="7">
        <f t="shared" si="38"/>
        <v>0</v>
      </c>
      <c r="BY428" s="7">
        <f t="shared" si="39"/>
        <v>0</v>
      </c>
      <c r="BZ428" s="7">
        <f t="shared" si="40"/>
        <v>0</v>
      </c>
      <c r="CA428" s="7">
        <f t="shared" si="41"/>
        <v>0</v>
      </c>
      <c r="CB428" s="7">
        <f t="shared" si="42"/>
        <v>0</v>
      </c>
      <c r="CC428" s="7">
        <f t="shared" si="43"/>
        <v>0</v>
      </c>
      <c r="CD428" s="7">
        <f t="shared" si="44"/>
        <v>0</v>
      </c>
      <c r="CE428" s="7">
        <f t="shared" si="45"/>
        <v>25</v>
      </c>
      <c r="CF428" s="7">
        <f t="shared" si="46"/>
        <v>0</v>
      </c>
      <c r="CG428" s="7">
        <f t="shared" si="47"/>
        <v>0</v>
      </c>
      <c r="CH428" s="7">
        <f t="shared" si="48"/>
        <v>0</v>
      </c>
      <c r="CI428" s="7">
        <f t="shared" si="49"/>
        <v>25</v>
      </c>
      <c r="CJ428" s="7">
        <f t="shared" si="50"/>
        <v>0</v>
      </c>
      <c r="CK428" s="7">
        <f t="shared" si="51"/>
        <v>0</v>
      </c>
      <c r="CL428" s="7">
        <f t="shared" si="52"/>
        <v>0</v>
      </c>
      <c r="CM428" s="7">
        <f t="shared" si="53"/>
        <v>0</v>
      </c>
      <c r="CN428" s="7">
        <f t="shared" si="54"/>
        <v>0</v>
      </c>
      <c r="CO428" s="7">
        <f t="shared" si="55"/>
        <v>0</v>
      </c>
      <c r="CP428" s="7">
        <f t="shared" si="56"/>
        <v>0</v>
      </c>
      <c r="CQ428" s="7">
        <f t="shared" si="57"/>
        <v>115</v>
      </c>
      <c r="CR428" s="7">
        <f t="shared" si="58"/>
        <v>0</v>
      </c>
      <c r="CS428" s="7">
        <f t="shared" si="59"/>
        <v>0</v>
      </c>
      <c r="CT428" s="7">
        <f t="shared" si="60"/>
        <v>0</v>
      </c>
      <c r="CU428" s="7">
        <f t="shared" si="61"/>
        <v>115</v>
      </c>
      <c r="CV428" s="7">
        <f t="shared" si="62"/>
        <v>140</v>
      </c>
    </row>
    <row r="429" spans="1:100" hidden="1" x14ac:dyDescent="0.25">
      <c r="A429" t="s">
        <v>29</v>
      </c>
      <c r="B429">
        <v>0</v>
      </c>
      <c r="C429">
        <v>0</v>
      </c>
      <c r="D429">
        <v>0</v>
      </c>
      <c r="E429">
        <v>0</v>
      </c>
      <c r="F429">
        <v>0</v>
      </c>
      <c r="G429">
        <v>0</v>
      </c>
      <c r="H429">
        <v>0</v>
      </c>
      <c r="I429">
        <v>0</v>
      </c>
      <c r="J429">
        <v>0</v>
      </c>
      <c r="K429">
        <v>0</v>
      </c>
      <c r="L429">
        <v>0</v>
      </c>
      <c r="M429">
        <v>0</v>
      </c>
      <c r="N429">
        <v>0</v>
      </c>
      <c r="O429">
        <v>0</v>
      </c>
      <c r="P429">
        <v>0</v>
      </c>
      <c r="Q429">
        <v>0</v>
      </c>
      <c r="R429">
        <v>0</v>
      </c>
      <c r="S429">
        <v>0</v>
      </c>
      <c r="T429">
        <v>0</v>
      </c>
      <c r="U429">
        <v>0</v>
      </c>
      <c r="V429">
        <v>0</v>
      </c>
      <c r="W429">
        <v>0</v>
      </c>
      <c r="X429">
        <v>0</v>
      </c>
      <c r="Y429">
        <v>0</v>
      </c>
      <c r="Z429">
        <v>0</v>
      </c>
      <c r="AA429">
        <v>0</v>
      </c>
      <c r="AB429">
        <v>640</v>
      </c>
      <c r="AC429">
        <v>0</v>
      </c>
      <c r="AD429">
        <v>0</v>
      </c>
      <c r="AE429">
        <v>640</v>
      </c>
      <c r="AF429">
        <v>0</v>
      </c>
      <c r="AG429">
        <v>0</v>
      </c>
      <c r="AH429">
        <v>0</v>
      </c>
      <c r="AI429">
        <v>0</v>
      </c>
      <c r="AJ429">
        <v>0</v>
      </c>
      <c r="AK429">
        <v>0</v>
      </c>
      <c r="AL429">
        <v>0</v>
      </c>
      <c r="AM429">
        <v>0</v>
      </c>
      <c r="AN429">
        <v>0</v>
      </c>
      <c r="AO429">
        <v>0</v>
      </c>
      <c r="AP429">
        <v>0</v>
      </c>
      <c r="AQ429">
        <v>0</v>
      </c>
      <c r="AR429">
        <v>0</v>
      </c>
      <c r="AS429">
        <v>0</v>
      </c>
      <c r="AT429">
        <v>0</v>
      </c>
      <c r="AU429">
        <v>0</v>
      </c>
      <c r="AV429">
        <v>0</v>
      </c>
      <c r="AW429">
        <v>0</v>
      </c>
      <c r="AX429" s="7">
        <v>640</v>
      </c>
      <c r="AZ429" s="7">
        <f t="shared" si="14"/>
        <v>0</v>
      </c>
      <c r="BA429" s="7">
        <f t="shared" si="15"/>
        <v>0</v>
      </c>
      <c r="BB429" s="7">
        <f t="shared" si="16"/>
        <v>0</v>
      </c>
      <c r="BC429" s="7">
        <f t="shared" si="17"/>
        <v>0</v>
      </c>
      <c r="BD429" s="7">
        <f t="shared" si="18"/>
        <v>0</v>
      </c>
      <c r="BE429" s="7">
        <f t="shared" si="19"/>
        <v>0</v>
      </c>
      <c r="BF429" s="7">
        <f t="shared" si="20"/>
        <v>0</v>
      </c>
      <c r="BG429" s="7">
        <f t="shared" si="21"/>
        <v>0</v>
      </c>
      <c r="BH429" s="7">
        <f t="shared" si="22"/>
        <v>0</v>
      </c>
      <c r="BI429" s="7">
        <f t="shared" si="23"/>
        <v>0</v>
      </c>
      <c r="BJ429" s="7">
        <f t="shared" si="24"/>
        <v>0</v>
      </c>
      <c r="BK429" s="7">
        <f t="shared" si="25"/>
        <v>0</v>
      </c>
      <c r="BL429" s="7">
        <f t="shared" si="26"/>
        <v>0</v>
      </c>
      <c r="BM429" s="7">
        <f t="shared" si="27"/>
        <v>0</v>
      </c>
      <c r="BN429" s="7">
        <f t="shared" si="28"/>
        <v>0</v>
      </c>
      <c r="BO429" s="7">
        <f t="shared" si="29"/>
        <v>0</v>
      </c>
      <c r="BP429" s="7">
        <f t="shared" si="30"/>
        <v>0</v>
      </c>
      <c r="BQ429" s="7">
        <f t="shared" si="31"/>
        <v>0</v>
      </c>
      <c r="BR429" s="7">
        <f t="shared" si="32"/>
        <v>0</v>
      </c>
      <c r="BS429" s="7">
        <f t="shared" si="33"/>
        <v>0</v>
      </c>
      <c r="BT429" s="7">
        <f t="shared" si="34"/>
        <v>0</v>
      </c>
      <c r="BU429" s="7">
        <f t="shared" si="35"/>
        <v>0</v>
      </c>
      <c r="BV429" s="7">
        <f t="shared" si="36"/>
        <v>0</v>
      </c>
      <c r="BW429" s="7">
        <f t="shared" si="37"/>
        <v>0</v>
      </c>
      <c r="BX429" s="7">
        <f t="shared" si="38"/>
        <v>0</v>
      </c>
      <c r="BY429" s="7">
        <f t="shared" si="39"/>
        <v>0</v>
      </c>
      <c r="BZ429" s="7">
        <f t="shared" si="40"/>
        <v>640</v>
      </c>
      <c r="CA429" s="7">
        <f t="shared" si="41"/>
        <v>0</v>
      </c>
      <c r="CB429" s="7">
        <f t="shared" si="42"/>
        <v>0</v>
      </c>
      <c r="CC429" s="7">
        <f t="shared" si="43"/>
        <v>640</v>
      </c>
      <c r="CD429" s="7">
        <f t="shared" si="44"/>
        <v>0</v>
      </c>
      <c r="CE429" s="7">
        <f t="shared" si="45"/>
        <v>0</v>
      </c>
      <c r="CF429" s="7">
        <f t="shared" si="46"/>
        <v>0</v>
      </c>
      <c r="CG429" s="7">
        <f t="shared" si="47"/>
        <v>0</v>
      </c>
      <c r="CH429" s="7">
        <f t="shared" si="48"/>
        <v>0</v>
      </c>
      <c r="CI429" s="7">
        <f t="shared" si="49"/>
        <v>0</v>
      </c>
      <c r="CJ429" s="7">
        <f t="shared" si="50"/>
        <v>0</v>
      </c>
      <c r="CK429" s="7">
        <f t="shared" si="51"/>
        <v>0</v>
      </c>
      <c r="CL429" s="7">
        <f t="shared" si="52"/>
        <v>0</v>
      </c>
      <c r="CM429" s="7">
        <f t="shared" si="53"/>
        <v>0</v>
      </c>
      <c r="CN429" s="7">
        <f t="shared" si="54"/>
        <v>0</v>
      </c>
      <c r="CO429" s="7">
        <f t="shared" si="55"/>
        <v>0</v>
      </c>
      <c r="CP429" s="7">
        <f t="shared" si="56"/>
        <v>0</v>
      </c>
      <c r="CQ429" s="7">
        <f t="shared" si="57"/>
        <v>0</v>
      </c>
      <c r="CR429" s="7">
        <f t="shared" si="58"/>
        <v>0</v>
      </c>
      <c r="CS429" s="7">
        <f t="shared" si="59"/>
        <v>0</v>
      </c>
      <c r="CT429" s="7">
        <f t="shared" si="60"/>
        <v>0</v>
      </c>
      <c r="CU429" s="7">
        <f t="shared" si="61"/>
        <v>0</v>
      </c>
      <c r="CV429" s="7">
        <f t="shared" si="62"/>
        <v>640</v>
      </c>
    </row>
    <row r="430" spans="1:100" hidden="1" x14ac:dyDescent="0.25">
      <c r="A430" t="s">
        <v>30</v>
      </c>
      <c r="B430">
        <v>0</v>
      </c>
      <c r="C430">
        <v>0</v>
      </c>
      <c r="D430">
        <v>0</v>
      </c>
      <c r="E430">
        <v>0</v>
      </c>
      <c r="F430">
        <v>0</v>
      </c>
      <c r="G430">
        <v>0</v>
      </c>
      <c r="H430">
        <v>0</v>
      </c>
      <c r="I430">
        <v>0</v>
      </c>
      <c r="J430">
        <v>0</v>
      </c>
      <c r="K430">
        <v>0</v>
      </c>
      <c r="L430">
        <v>0</v>
      </c>
      <c r="M430">
        <v>0</v>
      </c>
      <c r="N430">
        <v>0</v>
      </c>
      <c r="O430">
        <v>0</v>
      </c>
      <c r="P430">
        <v>0</v>
      </c>
      <c r="Q430">
        <v>0</v>
      </c>
      <c r="R430">
        <v>0</v>
      </c>
      <c r="S430">
        <v>0</v>
      </c>
      <c r="T430">
        <v>0</v>
      </c>
      <c r="U430">
        <v>0</v>
      </c>
      <c r="V430">
        <v>0</v>
      </c>
      <c r="W430">
        <v>0</v>
      </c>
      <c r="X430">
        <v>0</v>
      </c>
      <c r="Y430">
        <v>0</v>
      </c>
      <c r="Z430">
        <v>0</v>
      </c>
      <c r="AA430">
        <v>0</v>
      </c>
      <c r="AB430">
        <v>0</v>
      </c>
      <c r="AC430">
        <v>0</v>
      </c>
      <c r="AD430">
        <v>0</v>
      </c>
      <c r="AE430">
        <v>0</v>
      </c>
      <c r="AF430">
        <v>5</v>
      </c>
      <c r="AG430">
        <v>0</v>
      </c>
      <c r="AH430">
        <v>0</v>
      </c>
      <c r="AI430">
        <v>0</v>
      </c>
      <c r="AJ430">
        <v>0</v>
      </c>
      <c r="AK430">
        <v>5</v>
      </c>
      <c r="AL430">
        <v>1370</v>
      </c>
      <c r="AM430">
        <v>0</v>
      </c>
      <c r="AN430">
        <v>0</v>
      </c>
      <c r="AO430">
        <v>0</v>
      </c>
      <c r="AP430">
        <v>0</v>
      </c>
      <c r="AQ430">
        <v>1370</v>
      </c>
      <c r="AR430">
        <v>0</v>
      </c>
      <c r="AS430">
        <v>0</v>
      </c>
      <c r="AT430">
        <v>0</v>
      </c>
      <c r="AU430">
        <v>0</v>
      </c>
      <c r="AV430">
        <v>0</v>
      </c>
      <c r="AW430">
        <v>0</v>
      </c>
      <c r="AX430" s="7">
        <v>1370</v>
      </c>
      <c r="AZ430" s="7">
        <f t="shared" si="14"/>
        <v>0</v>
      </c>
      <c r="BA430" s="7">
        <f t="shared" si="15"/>
        <v>0</v>
      </c>
      <c r="BB430" s="7">
        <f t="shared" si="16"/>
        <v>0</v>
      </c>
      <c r="BC430" s="7">
        <f t="shared" si="17"/>
        <v>0</v>
      </c>
      <c r="BD430" s="7">
        <f t="shared" si="18"/>
        <v>0</v>
      </c>
      <c r="BE430" s="7">
        <f t="shared" si="19"/>
        <v>0</v>
      </c>
      <c r="BF430" s="7">
        <f t="shared" si="20"/>
        <v>0</v>
      </c>
      <c r="BG430" s="7">
        <f t="shared" si="21"/>
        <v>0</v>
      </c>
      <c r="BH430" s="7">
        <f t="shared" si="22"/>
        <v>0</v>
      </c>
      <c r="BI430" s="7">
        <f t="shared" si="23"/>
        <v>0</v>
      </c>
      <c r="BJ430" s="7">
        <f t="shared" si="24"/>
        <v>0</v>
      </c>
      <c r="BK430" s="7">
        <f t="shared" si="25"/>
        <v>0</v>
      </c>
      <c r="BL430" s="7">
        <f t="shared" si="26"/>
        <v>0</v>
      </c>
      <c r="BM430" s="7">
        <f t="shared" si="27"/>
        <v>0</v>
      </c>
      <c r="BN430" s="7">
        <f t="shared" si="28"/>
        <v>0</v>
      </c>
      <c r="BO430" s="7">
        <f t="shared" si="29"/>
        <v>0</v>
      </c>
      <c r="BP430" s="7">
        <f t="shared" si="30"/>
        <v>0</v>
      </c>
      <c r="BQ430" s="7">
        <f t="shared" si="31"/>
        <v>0</v>
      </c>
      <c r="BR430" s="7">
        <f t="shared" si="32"/>
        <v>0</v>
      </c>
      <c r="BS430" s="7">
        <f t="shared" si="33"/>
        <v>0</v>
      </c>
      <c r="BT430" s="7">
        <f t="shared" si="34"/>
        <v>0</v>
      </c>
      <c r="BU430" s="7">
        <f t="shared" si="35"/>
        <v>0</v>
      </c>
      <c r="BV430" s="7">
        <f t="shared" si="36"/>
        <v>0</v>
      </c>
      <c r="BW430" s="7">
        <f t="shared" si="37"/>
        <v>0</v>
      </c>
      <c r="BX430" s="7">
        <f t="shared" si="38"/>
        <v>0</v>
      </c>
      <c r="BY430" s="7">
        <f t="shared" si="39"/>
        <v>0</v>
      </c>
      <c r="BZ430" s="7">
        <f t="shared" si="40"/>
        <v>0</v>
      </c>
      <c r="CA430" s="7">
        <f t="shared" si="41"/>
        <v>0</v>
      </c>
      <c r="CB430" s="7">
        <f t="shared" si="42"/>
        <v>0</v>
      </c>
      <c r="CC430" s="7">
        <f t="shared" si="43"/>
        <v>0</v>
      </c>
      <c r="CD430" s="7">
        <f t="shared" si="44"/>
        <v>5</v>
      </c>
      <c r="CE430" s="7">
        <f t="shared" si="45"/>
        <v>0</v>
      </c>
      <c r="CF430" s="7">
        <f t="shared" si="46"/>
        <v>0</v>
      </c>
      <c r="CG430" s="7">
        <f t="shared" si="47"/>
        <v>0</v>
      </c>
      <c r="CH430" s="7">
        <f t="shared" si="48"/>
        <v>0</v>
      </c>
      <c r="CI430" s="7">
        <f t="shared" si="49"/>
        <v>5</v>
      </c>
      <c r="CJ430" s="7">
        <f t="shared" si="50"/>
        <v>1370</v>
      </c>
      <c r="CK430" s="7">
        <f t="shared" si="51"/>
        <v>0</v>
      </c>
      <c r="CL430" s="7">
        <f t="shared" si="52"/>
        <v>0</v>
      </c>
      <c r="CM430" s="7">
        <f t="shared" si="53"/>
        <v>0</v>
      </c>
      <c r="CN430" s="7">
        <f t="shared" si="54"/>
        <v>0</v>
      </c>
      <c r="CO430" s="7">
        <f t="shared" si="55"/>
        <v>1370</v>
      </c>
      <c r="CP430" s="7">
        <f t="shared" si="56"/>
        <v>0</v>
      </c>
      <c r="CQ430" s="7">
        <f t="shared" si="57"/>
        <v>0</v>
      </c>
      <c r="CR430" s="7">
        <f t="shared" si="58"/>
        <v>0</v>
      </c>
      <c r="CS430" s="7">
        <f t="shared" si="59"/>
        <v>0</v>
      </c>
      <c r="CT430" s="7">
        <f t="shared" si="60"/>
        <v>0</v>
      </c>
      <c r="CU430" s="7">
        <f t="shared" si="61"/>
        <v>0</v>
      </c>
      <c r="CV430" s="7">
        <f t="shared" si="62"/>
        <v>1370</v>
      </c>
    </row>
    <row r="431" spans="1:100" hidden="1" x14ac:dyDescent="0.25">
      <c r="A431" t="s">
        <v>32</v>
      </c>
      <c r="B431">
        <v>0</v>
      </c>
      <c r="C431">
        <v>0</v>
      </c>
      <c r="D431">
        <v>0</v>
      </c>
      <c r="E431">
        <v>0</v>
      </c>
      <c r="F431">
        <v>0</v>
      </c>
      <c r="G431">
        <v>0</v>
      </c>
      <c r="H431">
        <v>0</v>
      </c>
      <c r="I431">
        <v>0</v>
      </c>
      <c r="J431">
        <v>0</v>
      </c>
      <c r="K431">
        <v>0</v>
      </c>
      <c r="L431">
        <v>0</v>
      </c>
      <c r="M431">
        <v>0</v>
      </c>
      <c r="N431">
        <v>0</v>
      </c>
      <c r="O431">
        <v>0</v>
      </c>
      <c r="P431">
        <v>0</v>
      </c>
      <c r="Q431">
        <v>0</v>
      </c>
      <c r="R431">
        <v>0</v>
      </c>
      <c r="S431">
        <v>0</v>
      </c>
      <c r="T431">
        <v>0</v>
      </c>
      <c r="U431">
        <v>0</v>
      </c>
      <c r="V431">
        <v>0</v>
      </c>
      <c r="W431">
        <v>0</v>
      </c>
      <c r="X431">
        <v>0</v>
      </c>
      <c r="Y431">
        <v>0</v>
      </c>
      <c r="Z431">
        <v>0</v>
      </c>
      <c r="AA431">
        <v>0</v>
      </c>
      <c r="AB431">
        <v>0</v>
      </c>
      <c r="AC431">
        <v>0</v>
      </c>
      <c r="AD431">
        <v>0</v>
      </c>
      <c r="AE431">
        <v>0</v>
      </c>
      <c r="AF431">
        <v>25</v>
      </c>
      <c r="AG431">
        <v>0</v>
      </c>
      <c r="AH431">
        <v>0</v>
      </c>
      <c r="AI431">
        <v>0</v>
      </c>
      <c r="AJ431">
        <v>0</v>
      </c>
      <c r="AK431">
        <v>25</v>
      </c>
      <c r="AL431">
        <v>0</v>
      </c>
      <c r="AM431">
        <v>0</v>
      </c>
      <c r="AN431">
        <v>0</v>
      </c>
      <c r="AO431">
        <v>0</v>
      </c>
      <c r="AP431">
        <v>0</v>
      </c>
      <c r="AQ431">
        <v>0</v>
      </c>
      <c r="AR431">
        <v>0</v>
      </c>
      <c r="AS431">
        <v>0</v>
      </c>
      <c r="AT431">
        <v>0</v>
      </c>
      <c r="AU431">
        <v>0</v>
      </c>
      <c r="AV431">
        <v>0</v>
      </c>
      <c r="AW431">
        <v>0</v>
      </c>
      <c r="AX431" s="7">
        <v>25</v>
      </c>
      <c r="AZ431" s="7">
        <f t="shared" si="14"/>
        <v>0</v>
      </c>
      <c r="BA431" s="7">
        <f t="shared" si="15"/>
        <v>0</v>
      </c>
      <c r="BB431" s="7">
        <f t="shared" si="16"/>
        <v>0</v>
      </c>
      <c r="BC431" s="7">
        <f t="shared" si="17"/>
        <v>0</v>
      </c>
      <c r="BD431" s="7">
        <f t="shared" si="18"/>
        <v>0</v>
      </c>
      <c r="BE431" s="7">
        <f t="shared" si="19"/>
        <v>0</v>
      </c>
      <c r="BF431" s="7">
        <f t="shared" si="20"/>
        <v>0</v>
      </c>
      <c r="BG431" s="7">
        <f t="shared" si="21"/>
        <v>0</v>
      </c>
      <c r="BH431" s="7">
        <f t="shared" si="22"/>
        <v>0</v>
      </c>
      <c r="BI431" s="7">
        <f t="shared" si="23"/>
        <v>0</v>
      </c>
      <c r="BJ431" s="7">
        <f t="shared" si="24"/>
        <v>0</v>
      </c>
      <c r="BK431" s="7">
        <f t="shared" si="25"/>
        <v>0</v>
      </c>
      <c r="BL431" s="7">
        <f t="shared" si="26"/>
        <v>0</v>
      </c>
      <c r="BM431" s="7">
        <f t="shared" si="27"/>
        <v>0</v>
      </c>
      <c r="BN431" s="7">
        <f t="shared" si="28"/>
        <v>0</v>
      </c>
      <c r="BO431" s="7">
        <f t="shared" si="29"/>
        <v>0</v>
      </c>
      <c r="BP431" s="7">
        <f t="shared" si="30"/>
        <v>0</v>
      </c>
      <c r="BQ431" s="7">
        <f t="shared" si="31"/>
        <v>0</v>
      </c>
      <c r="BR431" s="7">
        <f t="shared" si="32"/>
        <v>0</v>
      </c>
      <c r="BS431" s="7">
        <f t="shared" si="33"/>
        <v>0</v>
      </c>
      <c r="BT431" s="7">
        <f t="shared" si="34"/>
        <v>0</v>
      </c>
      <c r="BU431" s="7">
        <f t="shared" si="35"/>
        <v>0</v>
      </c>
      <c r="BV431" s="7">
        <f t="shared" si="36"/>
        <v>0</v>
      </c>
      <c r="BW431" s="7">
        <f t="shared" si="37"/>
        <v>0</v>
      </c>
      <c r="BX431" s="7">
        <f t="shared" si="38"/>
        <v>0</v>
      </c>
      <c r="BY431" s="7">
        <f t="shared" si="39"/>
        <v>0</v>
      </c>
      <c r="BZ431" s="7">
        <f t="shared" si="40"/>
        <v>0</v>
      </c>
      <c r="CA431" s="7">
        <f t="shared" si="41"/>
        <v>0</v>
      </c>
      <c r="CB431" s="7">
        <f t="shared" si="42"/>
        <v>0</v>
      </c>
      <c r="CC431" s="7">
        <f t="shared" si="43"/>
        <v>0</v>
      </c>
      <c r="CD431" s="7">
        <f t="shared" si="44"/>
        <v>25</v>
      </c>
      <c r="CE431" s="7">
        <f t="shared" si="45"/>
        <v>0</v>
      </c>
      <c r="CF431" s="7">
        <f t="shared" si="46"/>
        <v>0</v>
      </c>
      <c r="CG431" s="7">
        <f t="shared" si="47"/>
        <v>0</v>
      </c>
      <c r="CH431" s="7">
        <f t="shared" si="48"/>
        <v>0</v>
      </c>
      <c r="CI431" s="7">
        <f t="shared" si="49"/>
        <v>25</v>
      </c>
      <c r="CJ431" s="7">
        <f t="shared" si="50"/>
        <v>0</v>
      </c>
      <c r="CK431" s="7">
        <f t="shared" si="51"/>
        <v>0</v>
      </c>
      <c r="CL431" s="7">
        <f t="shared" si="52"/>
        <v>0</v>
      </c>
      <c r="CM431" s="7">
        <f t="shared" si="53"/>
        <v>0</v>
      </c>
      <c r="CN431" s="7">
        <f t="shared" si="54"/>
        <v>0</v>
      </c>
      <c r="CO431" s="7">
        <f t="shared" si="55"/>
        <v>0</v>
      </c>
      <c r="CP431" s="7">
        <f t="shared" si="56"/>
        <v>0</v>
      </c>
      <c r="CQ431" s="7">
        <f t="shared" si="57"/>
        <v>0</v>
      </c>
      <c r="CR431" s="7">
        <f t="shared" si="58"/>
        <v>0</v>
      </c>
      <c r="CS431" s="7">
        <f t="shared" si="59"/>
        <v>0</v>
      </c>
      <c r="CT431" s="7">
        <f t="shared" si="60"/>
        <v>0</v>
      </c>
      <c r="CU431" s="7">
        <f t="shared" si="61"/>
        <v>0</v>
      </c>
      <c r="CV431" s="7">
        <f t="shared" si="62"/>
        <v>25</v>
      </c>
    </row>
    <row r="432" spans="1:100" hidden="1" x14ac:dyDescent="0.25">
      <c r="A432" t="s">
        <v>33</v>
      </c>
      <c r="B432">
        <v>0</v>
      </c>
      <c r="C432">
        <v>0</v>
      </c>
      <c r="D432">
        <v>0</v>
      </c>
      <c r="E432">
        <v>0</v>
      </c>
      <c r="F432">
        <v>0</v>
      </c>
      <c r="G432">
        <v>0</v>
      </c>
      <c r="H432">
        <v>0</v>
      </c>
      <c r="I432">
        <v>0</v>
      </c>
      <c r="J432">
        <v>0</v>
      </c>
      <c r="K432">
        <v>0</v>
      </c>
      <c r="L432">
        <v>0</v>
      </c>
      <c r="M432">
        <v>0</v>
      </c>
      <c r="N432">
        <v>0</v>
      </c>
      <c r="O432">
        <v>0</v>
      </c>
      <c r="P432">
        <v>0</v>
      </c>
      <c r="Q432">
        <v>0</v>
      </c>
      <c r="R432">
        <v>0</v>
      </c>
      <c r="S432">
        <v>0</v>
      </c>
      <c r="T432">
        <v>0</v>
      </c>
      <c r="U432">
        <v>0</v>
      </c>
      <c r="V432">
        <v>0</v>
      </c>
      <c r="W432">
        <v>0</v>
      </c>
      <c r="X432">
        <v>0</v>
      </c>
      <c r="Y432">
        <v>0</v>
      </c>
      <c r="Z432">
        <v>0</v>
      </c>
      <c r="AA432">
        <v>0</v>
      </c>
      <c r="AB432">
        <v>0</v>
      </c>
      <c r="AC432">
        <v>0</v>
      </c>
      <c r="AD432">
        <v>0</v>
      </c>
      <c r="AE432">
        <v>0</v>
      </c>
      <c r="AF432">
        <v>915</v>
      </c>
      <c r="AG432">
        <v>0</v>
      </c>
      <c r="AH432">
        <v>0</v>
      </c>
      <c r="AI432">
        <v>0</v>
      </c>
      <c r="AJ432">
        <v>0</v>
      </c>
      <c r="AK432">
        <v>915</v>
      </c>
      <c r="AL432">
        <v>0</v>
      </c>
      <c r="AM432">
        <v>30</v>
      </c>
      <c r="AN432">
        <v>0</v>
      </c>
      <c r="AO432">
        <v>0</v>
      </c>
      <c r="AP432">
        <v>0</v>
      </c>
      <c r="AQ432">
        <v>30</v>
      </c>
      <c r="AR432">
        <v>0</v>
      </c>
      <c r="AS432">
        <v>0</v>
      </c>
      <c r="AT432">
        <v>0</v>
      </c>
      <c r="AU432">
        <v>0</v>
      </c>
      <c r="AV432">
        <v>0</v>
      </c>
      <c r="AW432">
        <v>0</v>
      </c>
      <c r="AX432" s="7">
        <v>950</v>
      </c>
      <c r="AZ432" s="7">
        <f t="shared" si="14"/>
        <v>0</v>
      </c>
      <c r="BA432" s="7">
        <f t="shared" si="15"/>
        <v>0</v>
      </c>
      <c r="BB432" s="7">
        <f t="shared" si="16"/>
        <v>0</v>
      </c>
      <c r="BC432" s="7">
        <f t="shared" si="17"/>
        <v>0</v>
      </c>
      <c r="BD432" s="7">
        <f t="shared" si="18"/>
        <v>0</v>
      </c>
      <c r="BE432" s="7">
        <f t="shared" si="19"/>
        <v>0</v>
      </c>
      <c r="BF432" s="7">
        <f t="shared" si="20"/>
        <v>0</v>
      </c>
      <c r="BG432" s="7">
        <f t="shared" si="21"/>
        <v>0</v>
      </c>
      <c r="BH432" s="7">
        <f t="shared" si="22"/>
        <v>0</v>
      </c>
      <c r="BI432" s="7">
        <f t="shared" si="23"/>
        <v>0</v>
      </c>
      <c r="BJ432" s="7">
        <f t="shared" si="24"/>
        <v>0</v>
      </c>
      <c r="BK432" s="7">
        <f t="shared" si="25"/>
        <v>0</v>
      </c>
      <c r="BL432" s="7">
        <f t="shared" si="26"/>
        <v>0</v>
      </c>
      <c r="BM432" s="7">
        <f t="shared" si="27"/>
        <v>0</v>
      </c>
      <c r="BN432" s="7">
        <f t="shared" si="28"/>
        <v>0</v>
      </c>
      <c r="BO432" s="7">
        <f t="shared" si="29"/>
        <v>0</v>
      </c>
      <c r="BP432" s="7">
        <f t="shared" si="30"/>
        <v>0</v>
      </c>
      <c r="BQ432" s="7">
        <f t="shared" si="31"/>
        <v>0</v>
      </c>
      <c r="BR432" s="7">
        <f t="shared" si="32"/>
        <v>0</v>
      </c>
      <c r="BS432" s="7">
        <f t="shared" si="33"/>
        <v>0</v>
      </c>
      <c r="BT432" s="7">
        <f t="shared" si="34"/>
        <v>0</v>
      </c>
      <c r="BU432" s="7">
        <f t="shared" si="35"/>
        <v>0</v>
      </c>
      <c r="BV432" s="7">
        <f t="shared" si="36"/>
        <v>0</v>
      </c>
      <c r="BW432" s="7">
        <f t="shared" si="37"/>
        <v>0</v>
      </c>
      <c r="BX432" s="7">
        <f t="shared" si="38"/>
        <v>0</v>
      </c>
      <c r="BY432" s="7">
        <f t="shared" si="39"/>
        <v>0</v>
      </c>
      <c r="BZ432" s="7">
        <f t="shared" si="40"/>
        <v>0</v>
      </c>
      <c r="CA432" s="7">
        <f t="shared" si="41"/>
        <v>0</v>
      </c>
      <c r="CB432" s="7">
        <f t="shared" si="42"/>
        <v>0</v>
      </c>
      <c r="CC432" s="7">
        <f t="shared" si="43"/>
        <v>0</v>
      </c>
      <c r="CD432" s="7">
        <f t="shared" si="44"/>
        <v>915</v>
      </c>
      <c r="CE432" s="7">
        <f t="shared" si="45"/>
        <v>0</v>
      </c>
      <c r="CF432" s="7">
        <f t="shared" si="46"/>
        <v>0</v>
      </c>
      <c r="CG432" s="7">
        <f t="shared" si="47"/>
        <v>0</v>
      </c>
      <c r="CH432" s="7">
        <f t="shared" si="48"/>
        <v>0</v>
      </c>
      <c r="CI432" s="7">
        <f t="shared" si="49"/>
        <v>915</v>
      </c>
      <c r="CJ432" s="7">
        <f t="shared" si="50"/>
        <v>0</v>
      </c>
      <c r="CK432" s="7">
        <f t="shared" si="51"/>
        <v>30</v>
      </c>
      <c r="CL432" s="7">
        <f t="shared" si="52"/>
        <v>0</v>
      </c>
      <c r="CM432" s="7">
        <f t="shared" si="53"/>
        <v>0</v>
      </c>
      <c r="CN432" s="7">
        <f t="shared" si="54"/>
        <v>0</v>
      </c>
      <c r="CO432" s="7">
        <f t="shared" si="55"/>
        <v>30</v>
      </c>
      <c r="CP432" s="7">
        <f t="shared" si="56"/>
        <v>0</v>
      </c>
      <c r="CQ432" s="7">
        <f t="shared" si="57"/>
        <v>0</v>
      </c>
      <c r="CR432" s="7">
        <f t="shared" si="58"/>
        <v>0</v>
      </c>
      <c r="CS432" s="7">
        <f t="shared" si="59"/>
        <v>0</v>
      </c>
      <c r="CT432" s="7">
        <f t="shared" si="60"/>
        <v>0</v>
      </c>
      <c r="CU432" s="7">
        <f t="shared" si="61"/>
        <v>0</v>
      </c>
      <c r="CV432" s="7">
        <f t="shared" si="62"/>
        <v>950</v>
      </c>
    </row>
    <row r="433" spans="1:100" hidden="1" x14ac:dyDescent="0.25">
      <c r="A433" t="s">
        <v>35</v>
      </c>
      <c r="B433">
        <v>0</v>
      </c>
      <c r="C433">
        <v>0</v>
      </c>
      <c r="D433">
        <v>0</v>
      </c>
      <c r="E433">
        <v>0</v>
      </c>
      <c r="F433">
        <v>0</v>
      </c>
      <c r="G433">
        <v>0</v>
      </c>
      <c r="H433">
        <v>0</v>
      </c>
      <c r="I433">
        <v>0</v>
      </c>
      <c r="J433">
        <v>0</v>
      </c>
      <c r="K433">
        <v>0</v>
      </c>
      <c r="L433">
        <v>0</v>
      </c>
      <c r="M433">
        <v>0</v>
      </c>
      <c r="N433">
        <v>0</v>
      </c>
      <c r="O433">
        <v>0</v>
      </c>
      <c r="P433">
        <v>0</v>
      </c>
      <c r="Q433">
        <v>0</v>
      </c>
      <c r="R433">
        <v>0</v>
      </c>
      <c r="S433">
        <v>0</v>
      </c>
      <c r="T433">
        <v>0</v>
      </c>
      <c r="U433">
        <v>0</v>
      </c>
      <c r="V433">
        <v>0</v>
      </c>
      <c r="W433">
        <v>0</v>
      </c>
      <c r="X433">
        <v>0</v>
      </c>
      <c r="Y433">
        <v>0</v>
      </c>
      <c r="Z433">
        <v>0</v>
      </c>
      <c r="AA433">
        <v>0</v>
      </c>
      <c r="AB433">
        <v>0</v>
      </c>
      <c r="AC433">
        <v>0</v>
      </c>
      <c r="AD433">
        <v>0</v>
      </c>
      <c r="AE433">
        <v>0</v>
      </c>
      <c r="AF433">
        <v>40</v>
      </c>
      <c r="AG433">
        <v>0</v>
      </c>
      <c r="AH433">
        <v>0</v>
      </c>
      <c r="AI433">
        <v>0</v>
      </c>
      <c r="AJ433">
        <v>0</v>
      </c>
      <c r="AK433">
        <v>40</v>
      </c>
      <c r="AL433">
        <v>0</v>
      </c>
      <c r="AM433">
        <v>0</v>
      </c>
      <c r="AN433">
        <v>0</v>
      </c>
      <c r="AO433">
        <v>0</v>
      </c>
      <c r="AP433">
        <v>0</v>
      </c>
      <c r="AQ433">
        <v>0</v>
      </c>
      <c r="AR433">
        <v>0</v>
      </c>
      <c r="AS433">
        <v>0</v>
      </c>
      <c r="AT433">
        <v>0</v>
      </c>
      <c r="AU433">
        <v>0</v>
      </c>
      <c r="AV433">
        <v>0</v>
      </c>
      <c r="AW433">
        <v>0</v>
      </c>
      <c r="AX433" s="7">
        <v>40</v>
      </c>
      <c r="AZ433" s="7">
        <f t="shared" si="14"/>
        <v>0</v>
      </c>
      <c r="BA433" s="7">
        <f t="shared" si="15"/>
        <v>0</v>
      </c>
      <c r="BB433" s="7">
        <f t="shared" si="16"/>
        <v>0</v>
      </c>
      <c r="BC433" s="7">
        <f t="shared" si="17"/>
        <v>0</v>
      </c>
      <c r="BD433" s="7">
        <f t="shared" si="18"/>
        <v>0</v>
      </c>
      <c r="BE433" s="7">
        <f t="shared" si="19"/>
        <v>0</v>
      </c>
      <c r="BF433" s="7">
        <f t="shared" si="20"/>
        <v>0</v>
      </c>
      <c r="BG433" s="7">
        <f t="shared" si="21"/>
        <v>0</v>
      </c>
      <c r="BH433" s="7">
        <f t="shared" si="22"/>
        <v>0</v>
      </c>
      <c r="BI433" s="7">
        <f t="shared" si="23"/>
        <v>0</v>
      </c>
      <c r="BJ433" s="7">
        <f t="shared" si="24"/>
        <v>0</v>
      </c>
      <c r="BK433" s="7">
        <f t="shared" si="25"/>
        <v>0</v>
      </c>
      <c r="BL433" s="7">
        <f t="shared" si="26"/>
        <v>0</v>
      </c>
      <c r="BM433" s="7">
        <f t="shared" si="27"/>
        <v>0</v>
      </c>
      <c r="BN433" s="7">
        <f t="shared" si="28"/>
        <v>0</v>
      </c>
      <c r="BO433" s="7">
        <f t="shared" si="29"/>
        <v>0</v>
      </c>
      <c r="BP433" s="7">
        <f t="shared" si="30"/>
        <v>0</v>
      </c>
      <c r="BQ433" s="7">
        <f t="shared" si="31"/>
        <v>0</v>
      </c>
      <c r="BR433" s="7">
        <f t="shared" si="32"/>
        <v>0</v>
      </c>
      <c r="BS433" s="7">
        <f t="shared" si="33"/>
        <v>0</v>
      </c>
      <c r="BT433" s="7">
        <f t="shared" si="34"/>
        <v>0</v>
      </c>
      <c r="BU433" s="7">
        <f t="shared" si="35"/>
        <v>0</v>
      </c>
      <c r="BV433" s="7">
        <f t="shared" si="36"/>
        <v>0</v>
      </c>
      <c r="BW433" s="7">
        <f t="shared" si="37"/>
        <v>0</v>
      </c>
      <c r="BX433" s="7">
        <f t="shared" si="38"/>
        <v>0</v>
      </c>
      <c r="BY433" s="7">
        <f t="shared" si="39"/>
        <v>0</v>
      </c>
      <c r="BZ433" s="7">
        <f t="shared" si="40"/>
        <v>0</v>
      </c>
      <c r="CA433" s="7">
        <f t="shared" si="41"/>
        <v>0</v>
      </c>
      <c r="CB433" s="7">
        <f t="shared" si="42"/>
        <v>0</v>
      </c>
      <c r="CC433" s="7">
        <f t="shared" si="43"/>
        <v>0</v>
      </c>
      <c r="CD433" s="7">
        <f t="shared" si="44"/>
        <v>40</v>
      </c>
      <c r="CE433" s="7">
        <f t="shared" si="45"/>
        <v>0</v>
      </c>
      <c r="CF433" s="7">
        <f t="shared" si="46"/>
        <v>0</v>
      </c>
      <c r="CG433" s="7">
        <f t="shared" si="47"/>
        <v>0</v>
      </c>
      <c r="CH433" s="7">
        <f t="shared" si="48"/>
        <v>0</v>
      </c>
      <c r="CI433" s="7">
        <f t="shared" si="49"/>
        <v>40</v>
      </c>
      <c r="CJ433" s="7">
        <f t="shared" si="50"/>
        <v>0</v>
      </c>
      <c r="CK433" s="7">
        <f t="shared" si="51"/>
        <v>0</v>
      </c>
      <c r="CL433" s="7">
        <f t="shared" si="52"/>
        <v>0</v>
      </c>
      <c r="CM433" s="7">
        <f t="shared" si="53"/>
        <v>0</v>
      </c>
      <c r="CN433" s="7">
        <f t="shared" si="54"/>
        <v>0</v>
      </c>
      <c r="CO433" s="7">
        <f t="shared" si="55"/>
        <v>0</v>
      </c>
      <c r="CP433" s="7">
        <f t="shared" si="56"/>
        <v>0</v>
      </c>
      <c r="CQ433" s="7">
        <f t="shared" si="57"/>
        <v>0</v>
      </c>
      <c r="CR433" s="7">
        <f t="shared" si="58"/>
        <v>0</v>
      </c>
      <c r="CS433" s="7">
        <f t="shared" si="59"/>
        <v>0</v>
      </c>
      <c r="CT433" s="7">
        <f t="shared" si="60"/>
        <v>0</v>
      </c>
      <c r="CU433" s="7">
        <f t="shared" si="61"/>
        <v>0</v>
      </c>
      <c r="CV433" s="7">
        <f t="shared" si="62"/>
        <v>40</v>
      </c>
    </row>
    <row r="434" spans="1:100" hidden="1" x14ac:dyDescent="0.25">
      <c r="A434" t="s">
        <v>36</v>
      </c>
      <c r="B434">
        <v>0</v>
      </c>
      <c r="C434">
        <v>0</v>
      </c>
      <c r="D434">
        <v>0</v>
      </c>
      <c r="E434">
        <v>0</v>
      </c>
      <c r="F434">
        <v>0</v>
      </c>
      <c r="G434">
        <v>0</v>
      </c>
      <c r="H434">
        <v>0</v>
      </c>
      <c r="I434">
        <v>0</v>
      </c>
      <c r="J434">
        <v>0</v>
      </c>
      <c r="K434">
        <v>0</v>
      </c>
      <c r="L434">
        <v>0</v>
      </c>
      <c r="M434">
        <v>0</v>
      </c>
      <c r="N434">
        <v>0</v>
      </c>
      <c r="O434">
        <v>0</v>
      </c>
      <c r="P434">
        <v>0</v>
      </c>
      <c r="Q434">
        <v>0</v>
      </c>
      <c r="R434">
        <v>0</v>
      </c>
      <c r="S434">
        <v>0</v>
      </c>
      <c r="T434">
        <v>0</v>
      </c>
      <c r="U434">
        <v>0</v>
      </c>
      <c r="V434">
        <v>0</v>
      </c>
      <c r="W434">
        <v>0</v>
      </c>
      <c r="X434">
        <v>0</v>
      </c>
      <c r="Y434">
        <v>0</v>
      </c>
      <c r="Z434">
        <v>5</v>
      </c>
      <c r="AA434">
        <v>0</v>
      </c>
      <c r="AB434">
        <v>0</v>
      </c>
      <c r="AC434">
        <v>0</v>
      </c>
      <c r="AD434">
        <v>0</v>
      </c>
      <c r="AE434">
        <v>5</v>
      </c>
      <c r="AF434">
        <v>30</v>
      </c>
      <c r="AG434">
        <v>0</v>
      </c>
      <c r="AH434">
        <v>0</v>
      </c>
      <c r="AI434">
        <v>0</v>
      </c>
      <c r="AJ434">
        <v>0</v>
      </c>
      <c r="AK434">
        <v>30</v>
      </c>
      <c r="AL434">
        <v>20</v>
      </c>
      <c r="AM434">
        <v>0</v>
      </c>
      <c r="AN434">
        <v>0</v>
      </c>
      <c r="AO434">
        <v>0</v>
      </c>
      <c r="AP434">
        <v>0</v>
      </c>
      <c r="AQ434">
        <v>20</v>
      </c>
      <c r="AR434">
        <v>0</v>
      </c>
      <c r="AS434">
        <v>0</v>
      </c>
      <c r="AT434">
        <v>0</v>
      </c>
      <c r="AU434">
        <v>0</v>
      </c>
      <c r="AV434">
        <v>0</v>
      </c>
      <c r="AW434">
        <v>0</v>
      </c>
      <c r="AX434" s="7">
        <v>55</v>
      </c>
      <c r="AZ434" s="7">
        <f t="shared" si="14"/>
        <v>0</v>
      </c>
      <c r="BA434" s="7">
        <f t="shared" si="15"/>
        <v>0</v>
      </c>
      <c r="BB434" s="7">
        <f t="shared" si="16"/>
        <v>0</v>
      </c>
      <c r="BC434" s="7">
        <f t="shared" si="17"/>
        <v>0</v>
      </c>
      <c r="BD434" s="7">
        <f t="shared" si="18"/>
        <v>0</v>
      </c>
      <c r="BE434" s="7">
        <f t="shared" si="19"/>
        <v>0</v>
      </c>
      <c r="BF434" s="7">
        <f t="shared" si="20"/>
        <v>0</v>
      </c>
      <c r="BG434" s="7">
        <f t="shared" si="21"/>
        <v>0</v>
      </c>
      <c r="BH434" s="7">
        <f t="shared" si="22"/>
        <v>0</v>
      </c>
      <c r="BI434" s="7">
        <f t="shared" si="23"/>
        <v>0</v>
      </c>
      <c r="BJ434" s="7">
        <f t="shared" si="24"/>
        <v>0</v>
      </c>
      <c r="BK434" s="7">
        <f t="shared" si="25"/>
        <v>0</v>
      </c>
      <c r="BL434" s="7">
        <f t="shared" si="26"/>
        <v>0</v>
      </c>
      <c r="BM434" s="7">
        <f t="shared" si="27"/>
        <v>0</v>
      </c>
      <c r="BN434" s="7">
        <f t="shared" si="28"/>
        <v>0</v>
      </c>
      <c r="BO434" s="7">
        <f t="shared" si="29"/>
        <v>0</v>
      </c>
      <c r="BP434" s="7">
        <f t="shared" si="30"/>
        <v>0</v>
      </c>
      <c r="BQ434" s="7">
        <f t="shared" si="31"/>
        <v>0</v>
      </c>
      <c r="BR434" s="7">
        <f t="shared" si="32"/>
        <v>0</v>
      </c>
      <c r="BS434" s="7">
        <f t="shared" si="33"/>
        <v>0</v>
      </c>
      <c r="BT434" s="7">
        <f t="shared" si="34"/>
        <v>0</v>
      </c>
      <c r="BU434" s="7">
        <f t="shared" si="35"/>
        <v>0</v>
      </c>
      <c r="BV434" s="7">
        <f t="shared" si="36"/>
        <v>0</v>
      </c>
      <c r="BW434" s="7">
        <f t="shared" si="37"/>
        <v>0</v>
      </c>
      <c r="BX434" s="7">
        <f t="shared" si="38"/>
        <v>5</v>
      </c>
      <c r="BY434" s="7">
        <f t="shared" si="39"/>
        <v>0</v>
      </c>
      <c r="BZ434" s="7">
        <f t="shared" si="40"/>
        <v>0</v>
      </c>
      <c r="CA434" s="7">
        <f t="shared" si="41"/>
        <v>0</v>
      </c>
      <c r="CB434" s="7">
        <f t="shared" si="42"/>
        <v>0</v>
      </c>
      <c r="CC434" s="7">
        <f t="shared" si="43"/>
        <v>5</v>
      </c>
      <c r="CD434" s="7">
        <f t="shared" si="44"/>
        <v>30</v>
      </c>
      <c r="CE434" s="7">
        <f t="shared" si="45"/>
        <v>0</v>
      </c>
      <c r="CF434" s="7">
        <f t="shared" si="46"/>
        <v>0</v>
      </c>
      <c r="CG434" s="7">
        <f t="shared" si="47"/>
        <v>0</v>
      </c>
      <c r="CH434" s="7">
        <f t="shared" si="48"/>
        <v>0</v>
      </c>
      <c r="CI434" s="7">
        <f t="shared" si="49"/>
        <v>30</v>
      </c>
      <c r="CJ434" s="7">
        <f t="shared" si="50"/>
        <v>20</v>
      </c>
      <c r="CK434" s="7">
        <f t="shared" si="51"/>
        <v>0</v>
      </c>
      <c r="CL434" s="7">
        <f t="shared" si="52"/>
        <v>0</v>
      </c>
      <c r="CM434" s="7">
        <f t="shared" si="53"/>
        <v>0</v>
      </c>
      <c r="CN434" s="7">
        <f t="shared" si="54"/>
        <v>0</v>
      </c>
      <c r="CO434" s="7">
        <f t="shared" si="55"/>
        <v>20</v>
      </c>
      <c r="CP434" s="7">
        <f t="shared" si="56"/>
        <v>0</v>
      </c>
      <c r="CQ434" s="7">
        <f t="shared" si="57"/>
        <v>0</v>
      </c>
      <c r="CR434" s="7">
        <f t="shared" si="58"/>
        <v>0</v>
      </c>
      <c r="CS434" s="7">
        <f t="shared" si="59"/>
        <v>0</v>
      </c>
      <c r="CT434" s="7">
        <f t="shared" si="60"/>
        <v>0</v>
      </c>
      <c r="CU434" s="7">
        <f t="shared" si="61"/>
        <v>0</v>
      </c>
      <c r="CV434" s="7">
        <f t="shared" si="62"/>
        <v>55</v>
      </c>
    </row>
    <row r="435" spans="1:100" hidden="1" x14ac:dyDescent="0.25">
      <c r="A435" t="s">
        <v>37</v>
      </c>
      <c r="B435">
        <v>0</v>
      </c>
      <c r="C435">
        <v>0</v>
      </c>
      <c r="D435">
        <v>0</v>
      </c>
      <c r="E435">
        <v>0</v>
      </c>
      <c r="F435">
        <v>0</v>
      </c>
      <c r="G435">
        <v>0</v>
      </c>
      <c r="H435">
        <v>0</v>
      </c>
      <c r="I435">
        <v>0</v>
      </c>
      <c r="J435">
        <v>0</v>
      </c>
      <c r="K435">
        <v>0</v>
      </c>
      <c r="L435">
        <v>0</v>
      </c>
      <c r="M435">
        <v>0</v>
      </c>
      <c r="N435">
        <v>0</v>
      </c>
      <c r="O435">
        <v>0</v>
      </c>
      <c r="P435">
        <v>0</v>
      </c>
      <c r="Q435">
        <v>0</v>
      </c>
      <c r="R435">
        <v>0</v>
      </c>
      <c r="S435">
        <v>0</v>
      </c>
      <c r="T435">
        <v>0</v>
      </c>
      <c r="U435">
        <v>0</v>
      </c>
      <c r="V435">
        <v>0</v>
      </c>
      <c r="W435">
        <v>0</v>
      </c>
      <c r="X435">
        <v>0</v>
      </c>
      <c r="Y435">
        <v>0</v>
      </c>
      <c r="Z435">
        <v>0</v>
      </c>
      <c r="AA435">
        <v>0</v>
      </c>
      <c r="AB435">
        <v>0</v>
      </c>
      <c r="AC435">
        <v>0</v>
      </c>
      <c r="AD435">
        <v>0</v>
      </c>
      <c r="AE435">
        <v>0</v>
      </c>
      <c r="AF435">
        <v>0</v>
      </c>
      <c r="AG435">
        <v>0</v>
      </c>
      <c r="AH435">
        <v>0</v>
      </c>
      <c r="AI435">
        <v>0</v>
      </c>
      <c r="AJ435">
        <v>0</v>
      </c>
      <c r="AK435">
        <v>5</v>
      </c>
      <c r="AL435">
        <v>210</v>
      </c>
      <c r="AM435">
        <v>0</v>
      </c>
      <c r="AN435">
        <v>0</v>
      </c>
      <c r="AO435">
        <v>470</v>
      </c>
      <c r="AP435">
        <v>0</v>
      </c>
      <c r="AQ435">
        <v>685</v>
      </c>
      <c r="AR435">
        <v>0</v>
      </c>
      <c r="AS435">
        <v>0</v>
      </c>
      <c r="AT435">
        <v>0</v>
      </c>
      <c r="AU435">
        <v>0</v>
      </c>
      <c r="AV435">
        <v>0</v>
      </c>
      <c r="AW435">
        <v>0</v>
      </c>
      <c r="AX435" s="7">
        <v>690</v>
      </c>
      <c r="AZ435" s="7">
        <f t="shared" si="14"/>
        <v>0</v>
      </c>
      <c r="BA435" s="7">
        <f t="shared" si="15"/>
        <v>0</v>
      </c>
      <c r="BB435" s="7">
        <f t="shared" si="16"/>
        <v>0</v>
      </c>
      <c r="BC435" s="7">
        <f t="shared" si="17"/>
        <v>0</v>
      </c>
      <c r="BD435" s="7">
        <f t="shared" si="18"/>
        <v>0</v>
      </c>
      <c r="BE435" s="7">
        <f t="shared" si="19"/>
        <v>0</v>
      </c>
      <c r="BF435" s="7">
        <f t="shared" si="20"/>
        <v>0</v>
      </c>
      <c r="BG435" s="7">
        <f t="shared" si="21"/>
        <v>0</v>
      </c>
      <c r="BH435" s="7">
        <f t="shared" si="22"/>
        <v>0</v>
      </c>
      <c r="BI435" s="7">
        <f t="shared" si="23"/>
        <v>0</v>
      </c>
      <c r="BJ435" s="7">
        <f t="shared" si="24"/>
        <v>0</v>
      </c>
      <c r="BK435" s="7">
        <f t="shared" si="25"/>
        <v>0</v>
      </c>
      <c r="BL435" s="7">
        <f t="shared" si="26"/>
        <v>0</v>
      </c>
      <c r="BM435" s="7">
        <f t="shared" si="27"/>
        <v>0</v>
      </c>
      <c r="BN435" s="7">
        <f t="shared" si="28"/>
        <v>0</v>
      </c>
      <c r="BO435" s="7">
        <f t="shared" si="29"/>
        <v>0</v>
      </c>
      <c r="BP435" s="7">
        <f t="shared" si="30"/>
        <v>0</v>
      </c>
      <c r="BQ435" s="7">
        <f t="shared" si="31"/>
        <v>0</v>
      </c>
      <c r="BR435" s="7">
        <f t="shared" si="32"/>
        <v>0</v>
      </c>
      <c r="BS435" s="7">
        <f t="shared" si="33"/>
        <v>0</v>
      </c>
      <c r="BT435" s="7">
        <f t="shared" si="34"/>
        <v>0</v>
      </c>
      <c r="BU435" s="7">
        <f t="shared" si="35"/>
        <v>0</v>
      </c>
      <c r="BV435" s="7">
        <f t="shared" si="36"/>
        <v>0</v>
      </c>
      <c r="BW435" s="7">
        <f t="shared" si="37"/>
        <v>0</v>
      </c>
      <c r="BX435" s="7">
        <f t="shared" si="38"/>
        <v>0</v>
      </c>
      <c r="BY435" s="7">
        <f t="shared" si="39"/>
        <v>0</v>
      </c>
      <c r="BZ435" s="7">
        <f t="shared" si="40"/>
        <v>0</v>
      </c>
      <c r="CA435" s="7">
        <f t="shared" si="41"/>
        <v>0</v>
      </c>
      <c r="CB435" s="7">
        <f t="shared" si="42"/>
        <v>0</v>
      </c>
      <c r="CC435" s="7">
        <f t="shared" si="43"/>
        <v>0</v>
      </c>
      <c r="CD435" s="7">
        <f t="shared" si="44"/>
        <v>0</v>
      </c>
      <c r="CE435" s="7">
        <f t="shared" si="45"/>
        <v>0</v>
      </c>
      <c r="CF435" s="7">
        <f t="shared" si="46"/>
        <v>0</v>
      </c>
      <c r="CG435" s="7">
        <f t="shared" si="47"/>
        <v>0</v>
      </c>
      <c r="CH435" s="7">
        <f t="shared" si="48"/>
        <v>0</v>
      </c>
      <c r="CI435" s="7">
        <f t="shared" si="49"/>
        <v>5</v>
      </c>
      <c r="CJ435" s="7">
        <f t="shared" si="50"/>
        <v>210</v>
      </c>
      <c r="CK435" s="7">
        <f t="shared" si="51"/>
        <v>0</v>
      </c>
      <c r="CL435" s="7">
        <f t="shared" si="52"/>
        <v>0</v>
      </c>
      <c r="CM435" s="7">
        <f t="shared" si="53"/>
        <v>470</v>
      </c>
      <c r="CN435" s="7">
        <f t="shared" si="54"/>
        <v>0</v>
      </c>
      <c r="CO435" s="7">
        <f t="shared" si="55"/>
        <v>685</v>
      </c>
      <c r="CP435" s="7">
        <f t="shared" si="56"/>
        <v>0</v>
      </c>
      <c r="CQ435" s="7">
        <f t="shared" si="57"/>
        <v>0</v>
      </c>
      <c r="CR435" s="7">
        <f t="shared" si="58"/>
        <v>0</v>
      </c>
      <c r="CS435" s="7">
        <f t="shared" si="59"/>
        <v>0</v>
      </c>
      <c r="CT435" s="7">
        <f t="shared" si="60"/>
        <v>0</v>
      </c>
      <c r="CU435" s="7">
        <f t="shared" si="61"/>
        <v>0</v>
      </c>
      <c r="CV435" s="7">
        <f t="shared" si="62"/>
        <v>690</v>
      </c>
    </row>
    <row r="436" spans="1:100" hidden="1" x14ac:dyDescent="0.25">
      <c r="A436" t="s">
        <v>38</v>
      </c>
      <c r="B436">
        <v>0</v>
      </c>
      <c r="C436">
        <v>0</v>
      </c>
      <c r="D436">
        <v>0</v>
      </c>
      <c r="E436">
        <v>0</v>
      </c>
      <c r="F436">
        <v>0</v>
      </c>
      <c r="G436">
        <v>0</v>
      </c>
      <c r="H436">
        <v>0</v>
      </c>
      <c r="I436">
        <v>0</v>
      </c>
      <c r="J436">
        <v>0</v>
      </c>
      <c r="K436">
        <v>0</v>
      </c>
      <c r="L436">
        <v>0</v>
      </c>
      <c r="M436">
        <v>0</v>
      </c>
      <c r="N436">
        <v>0</v>
      </c>
      <c r="O436">
        <v>0</v>
      </c>
      <c r="P436">
        <v>0</v>
      </c>
      <c r="Q436">
        <v>0</v>
      </c>
      <c r="R436">
        <v>0</v>
      </c>
      <c r="S436">
        <v>0</v>
      </c>
      <c r="T436">
        <v>275</v>
      </c>
      <c r="U436">
        <v>10</v>
      </c>
      <c r="V436">
        <v>10</v>
      </c>
      <c r="W436">
        <v>0</v>
      </c>
      <c r="X436">
        <v>0</v>
      </c>
      <c r="Y436">
        <v>295</v>
      </c>
      <c r="Z436">
        <v>15</v>
      </c>
      <c r="AA436">
        <v>0</v>
      </c>
      <c r="AB436">
        <v>0</v>
      </c>
      <c r="AC436">
        <v>0</v>
      </c>
      <c r="AD436">
        <v>0</v>
      </c>
      <c r="AE436">
        <v>20</v>
      </c>
      <c r="AF436">
        <v>5</v>
      </c>
      <c r="AG436">
        <v>5</v>
      </c>
      <c r="AH436">
        <v>0</v>
      </c>
      <c r="AI436">
        <v>0</v>
      </c>
      <c r="AJ436">
        <v>0</v>
      </c>
      <c r="AK436">
        <v>10</v>
      </c>
      <c r="AL436">
        <v>55</v>
      </c>
      <c r="AM436">
        <v>5</v>
      </c>
      <c r="AN436">
        <v>0</v>
      </c>
      <c r="AO436">
        <v>0</v>
      </c>
      <c r="AP436">
        <v>0</v>
      </c>
      <c r="AQ436">
        <v>60</v>
      </c>
      <c r="AR436">
        <v>0</v>
      </c>
      <c r="AS436">
        <v>0</v>
      </c>
      <c r="AT436">
        <v>0</v>
      </c>
      <c r="AU436">
        <v>0</v>
      </c>
      <c r="AV436">
        <v>0</v>
      </c>
      <c r="AW436">
        <v>0</v>
      </c>
      <c r="AX436" s="7">
        <v>385</v>
      </c>
      <c r="AZ436" s="7">
        <f t="shared" si="14"/>
        <v>0</v>
      </c>
      <c r="BA436" s="7">
        <f t="shared" si="15"/>
        <v>0</v>
      </c>
      <c r="BB436" s="7">
        <f t="shared" si="16"/>
        <v>0</v>
      </c>
      <c r="BC436" s="7">
        <f t="shared" si="17"/>
        <v>0</v>
      </c>
      <c r="BD436" s="7">
        <f t="shared" si="18"/>
        <v>0</v>
      </c>
      <c r="BE436" s="7">
        <f t="shared" si="19"/>
        <v>0</v>
      </c>
      <c r="BF436" s="7">
        <f t="shared" si="20"/>
        <v>0</v>
      </c>
      <c r="BG436" s="7">
        <f t="shared" si="21"/>
        <v>0</v>
      </c>
      <c r="BH436" s="7">
        <f t="shared" si="22"/>
        <v>0</v>
      </c>
      <c r="BI436" s="7">
        <f t="shared" si="23"/>
        <v>0</v>
      </c>
      <c r="BJ436" s="7">
        <f t="shared" si="24"/>
        <v>0</v>
      </c>
      <c r="BK436" s="7">
        <f t="shared" si="25"/>
        <v>0</v>
      </c>
      <c r="BL436" s="7">
        <f t="shared" si="26"/>
        <v>0</v>
      </c>
      <c r="BM436" s="7">
        <f t="shared" si="27"/>
        <v>0</v>
      </c>
      <c r="BN436" s="7">
        <f t="shared" si="28"/>
        <v>0</v>
      </c>
      <c r="BO436" s="7">
        <f t="shared" si="29"/>
        <v>0</v>
      </c>
      <c r="BP436" s="7">
        <f t="shared" si="30"/>
        <v>0</v>
      </c>
      <c r="BQ436" s="7">
        <f t="shared" si="31"/>
        <v>0</v>
      </c>
      <c r="BR436" s="7">
        <f t="shared" si="32"/>
        <v>275</v>
      </c>
      <c r="BS436" s="7">
        <f t="shared" si="33"/>
        <v>10</v>
      </c>
      <c r="BT436" s="7">
        <f t="shared" si="34"/>
        <v>10</v>
      </c>
      <c r="BU436" s="7">
        <f t="shared" si="35"/>
        <v>0</v>
      </c>
      <c r="BV436" s="7">
        <f t="shared" si="36"/>
        <v>0</v>
      </c>
      <c r="BW436" s="7">
        <f t="shared" si="37"/>
        <v>295</v>
      </c>
      <c r="BX436" s="7">
        <f t="shared" si="38"/>
        <v>15</v>
      </c>
      <c r="BY436" s="7">
        <f t="shared" si="39"/>
        <v>0</v>
      </c>
      <c r="BZ436" s="7">
        <f t="shared" si="40"/>
        <v>0</v>
      </c>
      <c r="CA436" s="7">
        <f t="shared" si="41"/>
        <v>0</v>
      </c>
      <c r="CB436" s="7">
        <f t="shared" si="42"/>
        <v>0</v>
      </c>
      <c r="CC436" s="7">
        <f t="shared" si="43"/>
        <v>20</v>
      </c>
      <c r="CD436" s="7">
        <f t="shared" si="44"/>
        <v>5</v>
      </c>
      <c r="CE436" s="7">
        <f t="shared" si="45"/>
        <v>5</v>
      </c>
      <c r="CF436" s="7">
        <f t="shared" si="46"/>
        <v>0</v>
      </c>
      <c r="CG436" s="7">
        <f t="shared" si="47"/>
        <v>0</v>
      </c>
      <c r="CH436" s="7">
        <f t="shared" si="48"/>
        <v>0</v>
      </c>
      <c r="CI436" s="7">
        <f t="shared" si="49"/>
        <v>10</v>
      </c>
      <c r="CJ436" s="7">
        <f t="shared" si="50"/>
        <v>55</v>
      </c>
      <c r="CK436" s="7">
        <f t="shared" si="51"/>
        <v>5</v>
      </c>
      <c r="CL436" s="7">
        <f t="shared" si="52"/>
        <v>0</v>
      </c>
      <c r="CM436" s="7">
        <f t="shared" si="53"/>
        <v>0</v>
      </c>
      <c r="CN436" s="7">
        <f t="shared" si="54"/>
        <v>0</v>
      </c>
      <c r="CO436" s="7">
        <f t="shared" si="55"/>
        <v>60</v>
      </c>
      <c r="CP436" s="7">
        <f t="shared" si="56"/>
        <v>0</v>
      </c>
      <c r="CQ436" s="7">
        <f t="shared" si="57"/>
        <v>0</v>
      </c>
      <c r="CR436" s="7">
        <f t="shared" si="58"/>
        <v>0</v>
      </c>
      <c r="CS436" s="7">
        <f t="shared" si="59"/>
        <v>0</v>
      </c>
      <c r="CT436" s="7">
        <f t="shared" si="60"/>
        <v>0</v>
      </c>
      <c r="CU436" s="7">
        <f t="shared" si="61"/>
        <v>0</v>
      </c>
      <c r="CV436" s="7">
        <f t="shared" si="62"/>
        <v>385</v>
      </c>
    </row>
    <row r="437" spans="1:100" hidden="1" x14ac:dyDescent="0.25">
      <c r="A437" t="s">
        <v>39</v>
      </c>
      <c r="B437">
        <v>0</v>
      </c>
      <c r="C437">
        <v>0</v>
      </c>
      <c r="D437">
        <v>0</v>
      </c>
      <c r="E437">
        <v>0</v>
      </c>
      <c r="F437">
        <v>0</v>
      </c>
      <c r="G437">
        <v>0</v>
      </c>
      <c r="H437">
        <v>0</v>
      </c>
      <c r="I437">
        <v>0</v>
      </c>
      <c r="J437">
        <v>0</v>
      </c>
      <c r="K437">
        <v>0</v>
      </c>
      <c r="L437">
        <v>0</v>
      </c>
      <c r="M437">
        <v>0</v>
      </c>
      <c r="N437">
        <v>0</v>
      </c>
      <c r="O437">
        <v>0</v>
      </c>
      <c r="P437">
        <v>0</v>
      </c>
      <c r="Q437">
        <v>0</v>
      </c>
      <c r="R437">
        <v>0</v>
      </c>
      <c r="S437">
        <v>0</v>
      </c>
      <c r="T437">
        <v>0</v>
      </c>
      <c r="U437">
        <v>0</v>
      </c>
      <c r="V437">
        <v>0</v>
      </c>
      <c r="W437">
        <v>0</v>
      </c>
      <c r="X437">
        <v>0</v>
      </c>
      <c r="Y437">
        <v>0</v>
      </c>
      <c r="Z437">
        <v>0</v>
      </c>
      <c r="AA437">
        <v>0</v>
      </c>
      <c r="AB437">
        <v>0</v>
      </c>
      <c r="AC437">
        <v>0</v>
      </c>
      <c r="AD437">
        <v>0</v>
      </c>
      <c r="AE437">
        <v>0</v>
      </c>
      <c r="AF437">
        <v>505</v>
      </c>
      <c r="AG437">
        <v>0</v>
      </c>
      <c r="AH437">
        <v>0</v>
      </c>
      <c r="AI437">
        <v>0</v>
      </c>
      <c r="AJ437">
        <v>0</v>
      </c>
      <c r="AK437">
        <v>505</v>
      </c>
      <c r="AL437">
        <v>85</v>
      </c>
      <c r="AM437">
        <v>0</v>
      </c>
      <c r="AN437">
        <v>0</v>
      </c>
      <c r="AO437">
        <v>0</v>
      </c>
      <c r="AP437">
        <v>0</v>
      </c>
      <c r="AQ437">
        <v>85</v>
      </c>
      <c r="AR437">
        <v>0</v>
      </c>
      <c r="AS437">
        <v>0</v>
      </c>
      <c r="AT437">
        <v>0</v>
      </c>
      <c r="AU437">
        <v>0</v>
      </c>
      <c r="AV437">
        <v>0</v>
      </c>
      <c r="AW437">
        <v>0</v>
      </c>
      <c r="AX437" s="7">
        <v>590</v>
      </c>
      <c r="AZ437" s="7">
        <f t="shared" si="14"/>
        <v>0</v>
      </c>
      <c r="BA437" s="7">
        <f t="shared" si="15"/>
        <v>0</v>
      </c>
      <c r="BB437" s="7">
        <f t="shared" si="16"/>
        <v>0</v>
      </c>
      <c r="BC437" s="7">
        <f t="shared" si="17"/>
        <v>0</v>
      </c>
      <c r="BD437" s="7">
        <f t="shared" si="18"/>
        <v>0</v>
      </c>
      <c r="BE437" s="7">
        <f t="shared" si="19"/>
        <v>0</v>
      </c>
      <c r="BF437" s="7">
        <f t="shared" si="20"/>
        <v>0</v>
      </c>
      <c r="BG437" s="7">
        <f t="shared" si="21"/>
        <v>0</v>
      </c>
      <c r="BH437" s="7">
        <f t="shared" si="22"/>
        <v>0</v>
      </c>
      <c r="BI437" s="7">
        <f t="shared" si="23"/>
        <v>0</v>
      </c>
      <c r="BJ437" s="7">
        <f t="shared" si="24"/>
        <v>0</v>
      </c>
      <c r="BK437" s="7">
        <f t="shared" si="25"/>
        <v>0</v>
      </c>
      <c r="BL437" s="7">
        <f t="shared" si="26"/>
        <v>0</v>
      </c>
      <c r="BM437" s="7">
        <f t="shared" si="27"/>
        <v>0</v>
      </c>
      <c r="BN437" s="7">
        <f t="shared" si="28"/>
        <v>0</v>
      </c>
      <c r="BO437" s="7">
        <f t="shared" si="29"/>
        <v>0</v>
      </c>
      <c r="BP437" s="7">
        <f t="shared" si="30"/>
        <v>0</v>
      </c>
      <c r="BQ437" s="7">
        <f t="shared" si="31"/>
        <v>0</v>
      </c>
      <c r="BR437" s="7">
        <f t="shared" si="32"/>
        <v>0</v>
      </c>
      <c r="BS437" s="7">
        <f t="shared" si="33"/>
        <v>0</v>
      </c>
      <c r="BT437" s="7">
        <f t="shared" si="34"/>
        <v>0</v>
      </c>
      <c r="BU437" s="7">
        <f t="shared" si="35"/>
        <v>0</v>
      </c>
      <c r="BV437" s="7">
        <f t="shared" si="36"/>
        <v>0</v>
      </c>
      <c r="BW437" s="7">
        <f t="shared" si="37"/>
        <v>0</v>
      </c>
      <c r="BX437" s="7">
        <f t="shared" si="38"/>
        <v>0</v>
      </c>
      <c r="BY437" s="7">
        <f t="shared" si="39"/>
        <v>0</v>
      </c>
      <c r="BZ437" s="7">
        <f t="shared" si="40"/>
        <v>0</v>
      </c>
      <c r="CA437" s="7">
        <f t="shared" si="41"/>
        <v>0</v>
      </c>
      <c r="CB437" s="7">
        <f t="shared" si="42"/>
        <v>0</v>
      </c>
      <c r="CC437" s="7">
        <f t="shared" si="43"/>
        <v>0</v>
      </c>
      <c r="CD437" s="7">
        <f t="shared" si="44"/>
        <v>505</v>
      </c>
      <c r="CE437" s="7">
        <f t="shared" si="45"/>
        <v>0</v>
      </c>
      <c r="CF437" s="7">
        <f t="shared" si="46"/>
        <v>0</v>
      </c>
      <c r="CG437" s="7">
        <f t="shared" si="47"/>
        <v>0</v>
      </c>
      <c r="CH437" s="7">
        <f t="shared" si="48"/>
        <v>0</v>
      </c>
      <c r="CI437" s="7">
        <f t="shared" si="49"/>
        <v>505</v>
      </c>
      <c r="CJ437" s="7">
        <f t="shared" si="50"/>
        <v>85</v>
      </c>
      <c r="CK437" s="7">
        <f t="shared" si="51"/>
        <v>0</v>
      </c>
      <c r="CL437" s="7">
        <f t="shared" si="52"/>
        <v>0</v>
      </c>
      <c r="CM437" s="7">
        <f t="shared" si="53"/>
        <v>0</v>
      </c>
      <c r="CN437" s="7">
        <f t="shared" si="54"/>
        <v>0</v>
      </c>
      <c r="CO437" s="7">
        <f t="shared" si="55"/>
        <v>85</v>
      </c>
      <c r="CP437" s="7">
        <f t="shared" si="56"/>
        <v>0</v>
      </c>
      <c r="CQ437" s="7">
        <f t="shared" si="57"/>
        <v>0</v>
      </c>
      <c r="CR437" s="7">
        <f t="shared" si="58"/>
        <v>0</v>
      </c>
      <c r="CS437" s="7">
        <f t="shared" si="59"/>
        <v>0</v>
      </c>
      <c r="CT437" s="7">
        <f t="shared" si="60"/>
        <v>0</v>
      </c>
      <c r="CU437" s="7">
        <f t="shared" si="61"/>
        <v>0</v>
      </c>
      <c r="CV437" s="7">
        <f t="shared" si="62"/>
        <v>590</v>
      </c>
    </row>
    <row r="438" spans="1:100" hidden="1" x14ac:dyDescent="0.25">
      <c r="A438" t="s">
        <v>41</v>
      </c>
      <c r="B438">
        <v>0</v>
      </c>
      <c r="C438">
        <v>0</v>
      </c>
      <c r="D438">
        <v>0</v>
      </c>
      <c r="E438">
        <v>0</v>
      </c>
      <c r="F438">
        <v>0</v>
      </c>
      <c r="G438">
        <v>0</v>
      </c>
      <c r="H438">
        <v>0</v>
      </c>
      <c r="I438">
        <v>5</v>
      </c>
      <c r="J438">
        <v>0</v>
      </c>
      <c r="K438">
        <v>0</v>
      </c>
      <c r="L438">
        <v>0</v>
      </c>
      <c r="M438">
        <v>5</v>
      </c>
      <c r="N438">
        <v>0</v>
      </c>
      <c r="O438">
        <v>0</v>
      </c>
      <c r="P438">
        <v>0</v>
      </c>
      <c r="Q438">
        <v>0</v>
      </c>
      <c r="R438">
        <v>0</v>
      </c>
      <c r="S438">
        <v>0</v>
      </c>
      <c r="T438">
        <v>0</v>
      </c>
      <c r="U438">
        <v>0</v>
      </c>
      <c r="V438">
        <v>0</v>
      </c>
      <c r="W438">
        <v>0</v>
      </c>
      <c r="X438">
        <v>0</v>
      </c>
      <c r="Y438">
        <v>0</v>
      </c>
      <c r="Z438">
        <v>0</v>
      </c>
      <c r="AA438">
        <v>0</v>
      </c>
      <c r="AB438">
        <v>0</v>
      </c>
      <c r="AC438">
        <v>0</v>
      </c>
      <c r="AD438">
        <v>0</v>
      </c>
      <c r="AE438">
        <v>0</v>
      </c>
      <c r="AF438">
        <v>0</v>
      </c>
      <c r="AG438">
        <v>0</v>
      </c>
      <c r="AH438">
        <v>5</v>
      </c>
      <c r="AI438">
        <v>360</v>
      </c>
      <c r="AJ438">
        <v>0</v>
      </c>
      <c r="AK438">
        <v>365</v>
      </c>
      <c r="AL438">
        <v>0</v>
      </c>
      <c r="AM438">
        <v>0</v>
      </c>
      <c r="AN438">
        <v>0</v>
      </c>
      <c r="AO438">
        <v>0</v>
      </c>
      <c r="AP438">
        <v>0</v>
      </c>
      <c r="AQ438">
        <v>0</v>
      </c>
      <c r="AR438">
        <v>0</v>
      </c>
      <c r="AS438">
        <v>0</v>
      </c>
      <c r="AT438">
        <v>0</v>
      </c>
      <c r="AU438">
        <v>0</v>
      </c>
      <c r="AV438">
        <v>0</v>
      </c>
      <c r="AW438">
        <v>0</v>
      </c>
      <c r="AX438" s="7">
        <v>370</v>
      </c>
      <c r="AZ438" s="7">
        <f t="shared" si="14"/>
        <v>0</v>
      </c>
      <c r="BA438" s="7">
        <f t="shared" si="15"/>
        <v>0</v>
      </c>
      <c r="BB438" s="7">
        <f t="shared" si="16"/>
        <v>0</v>
      </c>
      <c r="BC438" s="7">
        <f t="shared" si="17"/>
        <v>0</v>
      </c>
      <c r="BD438" s="7">
        <f t="shared" si="18"/>
        <v>0</v>
      </c>
      <c r="BE438" s="7">
        <f t="shared" si="19"/>
        <v>0</v>
      </c>
      <c r="BF438" s="7">
        <f t="shared" si="20"/>
        <v>0</v>
      </c>
      <c r="BG438" s="7">
        <f t="shared" si="21"/>
        <v>5</v>
      </c>
      <c r="BH438" s="7">
        <f t="shared" si="22"/>
        <v>0</v>
      </c>
      <c r="BI438" s="7">
        <f t="shared" si="23"/>
        <v>0</v>
      </c>
      <c r="BJ438" s="7">
        <f t="shared" si="24"/>
        <v>0</v>
      </c>
      <c r="BK438" s="7">
        <f t="shared" si="25"/>
        <v>5</v>
      </c>
      <c r="BL438" s="7">
        <f t="shared" si="26"/>
        <v>0</v>
      </c>
      <c r="BM438" s="7">
        <f t="shared" si="27"/>
        <v>0</v>
      </c>
      <c r="BN438" s="7">
        <f t="shared" si="28"/>
        <v>0</v>
      </c>
      <c r="BO438" s="7">
        <f t="shared" si="29"/>
        <v>0</v>
      </c>
      <c r="BP438" s="7">
        <f t="shared" si="30"/>
        <v>0</v>
      </c>
      <c r="BQ438" s="7">
        <f t="shared" si="31"/>
        <v>0</v>
      </c>
      <c r="BR438" s="7">
        <f t="shared" si="32"/>
        <v>0</v>
      </c>
      <c r="BS438" s="7">
        <f t="shared" si="33"/>
        <v>0</v>
      </c>
      <c r="BT438" s="7">
        <f t="shared" si="34"/>
        <v>0</v>
      </c>
      <c r="BU438" s="7">
        <f t="shared" si="35"/>
        <v>0</v>
      </c>
      <c r="BV438" s="7">
        <f t="shared" si="36"/>
        <v>0</v>
      </c>
      <c r="BW438" s="7">
        <f t="shared" si="37"/>
        <v>0</v>
      </c>
      <c r="BX438" s="7">
        <f t="shared" si="38"/>
        <v>0</v>
      </c>
      <c r="BY438" s="7">
        <f t="shared" si="39"/>
        <v>0</v>
      </c>
      <c r="BZ438" s="7">
        <f t="shared" si="40"/>
        <v>0</v>
      </c>
      <c r="CA438" s="7">
        <f t="shared" si="41"/>
        <v>0</v>
      </c>
      <c r="CB438" s="7">
        <f t="shared" si="42"/>
        <v>0</v>
      </c>
      <c r="CC438" s="7">
        <f t="shared" si="43"/>
        <v>0</v>
      </c>
      <c r="CD438" s="7">
        <f t="shared" si="44"/>
        <v>0</v>
      </c>
      <c r="CE438" s="7">
        <f t="shared" si="45"/>
        <v>0</v>
      </c>
      <c r="CF438" s="7">
        <f t="shared" si="46"/>
        <v>5</v>
      </c>
      <c r="CG438" s="7">
        <f t="shared" si="47"/>
        <v>360</v>
      </c>
      <c r="CH438" s="7">
        <f t="shared" si="48"/>
        <v>0</v>
      </c>
      <c r="CI438" s="7">
        <f t="shared" si="49"/>
        <v>365</v>
      </c>
      <c r="CJ438" s="7">
        <f t="shared" si="50"/>
        <v>0</v>
      </c>
      <c r="CK438" s="7">
        <f t="shared" si="51"/>
        <v>0</v>
      </c>
      <c r="CL438" s="7">
        <f t="shared" si="52"/>
        <v>0</v>
      </c>
      <c r="CM438" s="7">
        <f t="shared" si="53"/>
        <v>0</v>
      </c>
      <c r="CN438" s="7">
        <f t="shared" si="54"/>
        <v>0</v>
      </c>
      <c r="CO438" s="7">
        <f t="shared" si="55"/>
        <v>0</v>
      </c>
      <c r="CP438" s="7">
        <f t="shared" si="56"/>
        <v>0</v>
      </c>
      <c r="CQ438" s="7">
        <f t="shared" si="57"/>
        <v>0</v>
      </c>
      <c r="CR438" s="7">
        <f t="shared" si="58"/>
        <v>0</v>
      </c>
      <c r="CS438" s="7">
        <f t="shared" si="59"/>
        <v>0</v>
      </c>
      <c r="CT438" s="7">
        <f t="shared" si="60"/>
        <v>0</v>
      </c>
      <c r="CU438" s="7">
        <f t="shared" si="61"/>
        <v>0</v>
      </c>
      <c r="CV438" s="7">
        <f t="shared" si="62"/>
        <v>370</v>
      </c>
    </row>
    <row r="439" spans="1:100" hidden="1" x14ac:dyDescent="0.25">
      <c r="A439" t="s">
        <v>42</v>
      </c>
      <c r="B439">
        <v>0</v>
      </c>
      <c r="C439">
        <v>0</v>
      </c>
      <c r="D439">
        <v>0</v>
      </c>
      <c r="E439">
        <v>0</v>
      </c>
      <c r="F439">
        <v>0</v>
      </c>
      <c r="G439">
        <v>0</v>
      </c>
      <c r="H439">
        <v>0</v>
      </c>
      <c r="I439">
        <v>0</v>
      </c>
      <c r="J439">
        <v>0</v>
      </c>
      <c r="K439">
        <v>0</v>
      </c>
      <c r="L439">
        <v>0</v>
      </c>
      <c r="M439">
        <v>0</v>
      </c>
      <c r="N439">
        <v>0</v>
      </c>
      <c r="O439">
        <v>0</v>
      </c>
      <c r="P439">
        <v>0</v>
      </c>
      <c r="Q439">
        <v>0</v>
      </c>
      <c r="R439">
        <v>0</v>
      </c>
      <c r="S439">
        <v>0</v>
      </c>
      <c r="T439">
        <v>0</v>
      </c>
      <c r="U439">
        <v>0</v>
      </c>
      <c r="V439">
        <v>0</v>
      </c>
      <c r="W439">
        <v>0</v>
      </c>
      <c r="X439">
        <v>0</v>
      </c>
      <c r="Y439">
        <v>0</v>
      </c>
      <c r="Z439">
        <v>585</v>
      </c>
      <c r="AA439">
        <v>0</v>
      </c>
      <c r="AB439">
        <v>0</v>
      </c>
      <c r="AC439">
        <v>0</v>
      </c>
      <c r="AD439">
        <v>0</v>
      </c>
      <c r="AE439">
        <v>585</v>
      </c>
      <c r="AF439">
        <v>0</v>
      </c>
      <c r="AG439">
        <v>0</v>
      </c>
      <c r="AH439">
        <v>0</v>
      </c>
      <c r="AI439">
        <v>0</v>
      </c>
      <c r="AJ439">
        <v>0</v>
      </c>
      <c r="AK439">
        <v>0</v>
      </c>
      <c r="AL439">
        <v>0</v>
      </c>
      <c r="AM439">
        <v>0</v>
      </c>
      <c r="AN439">
        <v>0</v>
      </c>
      <c r="AO439">
        <v>0</v>
      </c>
      <c r="AP439">
        <v>0</v>
      </c>
      <c r="AQ439">
        <v>0</v>
      </c>
      <c r="AR439">
        <v>0</v>
      </c>
      <c r="AS439">
        <v>0</v>
      </c>
      <c r="AT439">
        <v>0</v>
      </c>
      <c r="AU439">
        <v>0</v>
      </c>
      <c r="AV439">
        <v>0</v>
      </c>
      <c r="AW439">
        <v>0</v>
      </c>
      <c r="AX439" s="7">
        <v>585</v>
      </c>
      <c r="AZ439" s="7">
        <f t="shared" si="14"/>
        <v>0</v>
      </c>
      <c r="BA439" s="7">
        <f t="shared" si="15"/>
        <v>0</v>
      </c>
      <c r="BB439" s="7">
        <f t="shared" si="16"/>
        <v>0</v>
      </c>
      <c r="BC439" s="7">
        <f t="shared" si="17"/>
        <v>0</v>
      </c>
      <c r="BD439" s="7">
        <f t="shared" si="18"/>
        <v>0</v>
      </c>
      <c r="BE439" s="7">
        <f t="shared" si="19"/>
        <v>0</v>
      </c>
      <c r="BF439" s="7">
        <f t="shared" si="20"/>
        <v>0</v>
      </c>
      <c r="BG439" s="7">
        <f t="shared" si="21"/>
        <v>0</v>
      </c>
      <c r="BH439" s="7">
        <f t="shared" si="22"/>
        <v>0</v>
      </c>
      <c r="BI439" s="7">
        <f t="shared" si="23"/>
        <v>0</v>
      </c>
      <c r="BJ439" s="7">
        <f t="shared" si="24"/>
        <v>0</v>
      </c>
      <c r="BK439" s="7">
        <f t="shared" si="25"/>
        <v>0</v>
      </c>
      <c r="BL439" s="7">
        <f t="shared" si="26"/>
        <v>0</v>
      </c>
      <c r="BM439" s="7">
        <f t="shared" si="27"/>
        <v>0</v>
      </c>
      <c r="BN439" s="7">
        <f t="shared" si="28"/>
        <v>0</v>
      </c>
      <c r="BO439" s="7">
        <f t="shared" si="29"/>
        <v>0</v>
      </c>
      <c r="BP439" s="7">
        <f t="shared" si="30"/>
        <v>0</v>
      </c>
      <c r="BQ439" s="7">
        <f t="shared" si="31"/>
        <v>0</v>
      </c>
      <c r="BR439" s="7">
        <f t="shared" si="32"/>
        <v>0</v>
      </c>
      <c r="BS439" s="7">
        <f t="shared" si="33"/>
        <v>0</v>
      </c>
      <c r="BT439" s="7">
        <f t="shared" si="34"/>
        <v>0</v>
      </c>
      <c r="BU439" s="7">
        <f t="shared" si="35"/>
        <v>0</v>
      </c>
      <c r="BV439" s="7">
        <f t="shared" si="36"/>
        <v>0</v>
      </c>
      <c r="BW439" s="7">
        <f t="shared" si="37"/>
        <v>0</v>
      </c>
      <c r="BX439" s="7">
        <f t="shared" si="38"/>
        <v>585</v>
      </c>
      <c r="BY439" s="7">
        <f t="shared" si="39"/>
        <v>0</v>
      </c>
      <c r="BZ439" s="7">
        <f t="shared" si="40"/>
        <v>0</v>
      </c>
      <c r="CA439" s="7">
        <f t="shared" si="41"/>
        <v>0</v>
      </c>
      <c r="CB439" s="7">
        <f t="shared" si="42"/>
        <v>0</v>
      </c>
      <c r="CC439" s="7">
        <f t="shared" si="43"/>
        <v>585</v>
      </c>
      <c r="CD439" s="7">
        <f t="shared" si="44"/>
        <v>0</v>
      </c>
      <c r="CE439" s="7">
        <f t="shared" si="45"/>
        <v>0</v>
      </c>
      <c r="CF439" s="7">
        <f t="shared" si="46"/>
        <v>0</v>
      </c>
      <c r="CG439" s="7">
        <f t="shared" si="47"/>
        <v>0</v>
      </c>
      <c r="CH439" s="7">
        <f t="shared" si="48"/>
        <v>0</v>
      </c>
      <c r="CI439" s="7">
        <f t="shared" si="49"/>
        <v>0</v>
      </c>
      <c r="CJ439" s="7">
        <f t="shared" si="50"/>
        <v>0</v>
      </c>
      <c r="CK439" s="7">
        <f t="shared" si="51"/>
        <v>0</v>
      </c>
      <c r="CL439" s="7">
        <f t="shared" si="52"/>
        <v>0</v>
      </c>
      <c r="CM439" s="7">
        <f t="shared" si="53"/>
        <v>0</v>
      </c>
      <c r="CN439" s="7">
        <f t="shared" si="54"/>
        <v>0</v>
      </c>
      <c r="CO439" s="7">
        <f t="shared" si="55"/>
        <v>0</v>
      </c>
      <c r="CP439" s="7">
        <f t="shared" si="56"/>
        <v>0</v>
      </c>
      <c r="CQ439" s="7">
        <f t="shared" si="57"/>
        <v>0</v>
      </c>
      <c r="CR439" s="7">
        <f t="shared" si="58"/>
        <v>0</v>
      </c>
      <c r="CS439" s="7">
        <f t="shared" si="59"/>
        <v>0</v>
      </c>
      <c r="CT439" s="7">
        <f t="shared" si="60"/>
        <v>0</v>
      </c>
      <c r="CU439" s="7">
        <f t="shared" si="61"/>
        <v>0</v>
      </c>
      <c r="CV439" s="7">
        <f t="shared" si="62"/>
        <v>585</v>
      </c>
    </row>
    <row r="440" spans="1:100" hidden="1" x14ac:dyDescent="0.25">
      <c r="A440" t="s">
        <v>43</v>
      </c>
      <c r="B440">
        <v>0</v>
      </c>
      <c r="C440">
        <v>0</v>
      </c>
      <c r="D440">
        <v>0</v>
      </c>
      <c r="E440">
        <v>0</v>
      </c>
      <c r="F440">
        <v>0</v>
      </c>
      <c r="G440">
        <v>0</v>
      </c>
      <c r="H440">
        <v>0</v>
      </c>
      <c r="I440">
        <v>0</v>
      </c>
      <c r="J440">
        <v>0</v>
      </c>
      <c r="K440">
        <v>0</v>
      </c>
      <c r="L440">
        <v>0</v>
      </c>
      <c r="M440">
        <v>0</v>
      </c>
      <c r="N440">
        <v>0</v>
      </c>
      <c r="O440">
        <v>0</v>
      </c>
      <c r="P440">
        <v>0</v>
      </c>
      <c r="Q440">
        <v>0</v>
      </c>
      <c r="R440">
        <v>0</v>
      </c>
      <c r="S440">
        <v>0</v>
      </c>
      <c r="T440">
        <v>0</v>
      </c>
      <c r="U440">
        <v>5</v>
      </c>
      <c r="V440">
        <v>0</v>
      </c>
      <c r="W440">
        <v>0</v>
      </c>
      <c r="X440">
        <v>0</v>
      </c>
      <c r="Y440">
        <v>5</v>
      </c>
      <c r="Z440">
        <v>0</v>
      </c>
      <c r="AA440">
        <v>0</v>
      </c>
      <c r="AB440">
        <v>0</v>
      </c>
      <c r="AC440">
        <v>335</v>
      </c>
      <c r="AD440">
        <v>0</v>
      </c>
      <c r="AE440">
        <v>335</v>
      </c>
      <c r="AF440">
        <v>520</v>
      </c>
      <c r="AG440">
        <v>15</v>
      </c>
      <c r="AH440">
        <v>0</v>
      </c>
      <c r="AI440">
        <v>15</v>
      </c>
      <c r="AJ440">
        <v>0</v>
      </c>
      <c r="AK440">
        <v>550</v>
      </c>
      <c r="AL440">
        <v>0</v>
      </c>
      <c r="AM440">
        <v>5</v>
      </c>
      <c r="AN440">
        <v>0</v>
      </c>
      <c r="AO440">
        <v>0</v>
      </c>
      <c r="AP440">
        <v>0</v>
      </c>
      <c r="AQ440">
        <v>10</v>
      </c>
      <c r="AR440">
        <v>35</v>
      </c>
      <c r="AS440">
        <v>10</v>
      </c>
      <c r="AT440">
        <v>0</v>
      </c>
      <c r="AU440">
        <v>0</v>
      </c>
      <c r="AV440">
        <v>0</v>
      </c>
      <c r="AW440">
        <v>45</v>
      </c>
      <c r="AX440" s="7">
        <v>945</v>
      </c>
      <c r="AZ440" s="7">
        <f t="shared" si="14"/>
        <v>0</v>
      </c>
      <c r="BA440" s="7">
        <f t="shared" si="15"/>
        <v>0</v>
      </c>
      <c r="BB440" s="7">
        <f t="shared" si="16"/>
        <v>0</v>
      </c>
      <c r="BC440" s="7">
        <f t="shared" si="17"/>
        <v>0</v>
      </c>
      <c r="BD440" s="7">
        <f t="shared" si="18"/>
        <v>0</v>
      </c>
      <c r="BE440" s="7">
        <f t="shared" si="19"/>
        <v>0</v>
      </c>
      <c r="BF440" s="7">
        <f t="shared" si="20"/>
        <v>0</v>
      </c>
      <c r="BG440" s="7">
        <f t="shared" si="21"/>
        <v>0</v>
      </c>
      <c r="BH440" s="7">
        <f t="shared" si="22"/>
        <v>0</v>
      </c>
      <c r="BI440" s="7">
        <f t="shared" si="23"/>
        <v>0</v>
      </c>
      <c r="BJ440" s="7">
        <f t="shared" si="24"/>
        <v>0</v>
      </c>
      <c r="BK440" s="7">
        <f t="shared" si="25"/>
        <v>0</v>
      </c>
      <c r="BL440" s="7">
        <f t="shared" si="26"/>
        <v>0</v>
      </c>
      <c r="BM440" s="7">
        <f t="shared" si="27"/>
        <v>0</v>
      </c>
      <c r="BN440" s="7">
        <f t="shared" si="28"/>
        <v>0</v>
      </c>
      <c r="BO440" s="7">
        <f t="shared" si="29"/>
        <v>0</v>
      </c>
      <c r="BP440" s="7">
        <f t="shared" si="30"/>
        <v>0</v>
      </c>
      <c r="BQ440" s="7">
        <f t="shared" si="31"/>
        <v>0</v>
      </c>
      <c r="BR440" s="7">
        <f t="shared" si="32"/>
        <v>0</v>
      </c>
      <c r="BS440" s="7">
        <f t="shared" si="33"/>
        <v>5</v>
      </c>
      <c r="BT440" s="7">
        <f t="shared" si="34"/>
        <v>0</v>
      </c>
      <c r="BU440" s="7">
        <f t="shared" si="35"/>
        <v>0</v>
      </c>
      <c r="BV440" s="7">
        <f t="shared" si="36"/>
        <v>0</v>
      </c>
      <c r="BW440" s="7">
        <f t="shared" si="37"/>
        <v>5</v>
      </c>
      <c r="BX440" s="7">
        <f t="shared" si="38"/>
        <v>0</v>
      </c>
      <c r="BY440" s="7">
        <f t="shared" si="39"/>
        <v>0</v>
      </c>
      <c r="BZ440" s="7">
        <f t="shared" si="40"/>
        <v>0</v>
      </c>
      <c r="CA440" s="7">
        <f t="shared" si="41"/>
        <v>335</v>
      </c>
      <c r="CB440" s="7">
        <f t="shared" si="42"/>
        <v>0</v>
      </c>
      <c r="CC440" s="7">
        <f t="shared" si="43"/>
        <v>335</v>
      </c>
      <c r="CD440" s="7">
        <f t="shared" si="44"/>
        <v>520</v>
      </c>
      <c r="CE440" s="7">
        <f t="shared" si="45"/>
        <v>15</v>
      </c>
      <c r="CF440" s="7">
        <f t="shared" si="46"/>
        <v>0</v>
      </c>
      <c r="CG440" s="7">
        <f t="shared" si="47"/>
        <v>15</v>
      </c>
      <c r="CH440" s="7">
        <f t="shared" si="48"/>
        <v>0</v>
      </c>
      <c r="CI440" s="7">
        <f t="shared" si="49"/>
        <v>550</v>
      </c>
      <c r="CJ440" s="7">
        <f t="shared" si="50"/>
        <v>0</v>
      </c>
      <c r="CK440" s="7">
        <f t="shared" si="51"/>
        <v>5</v>
      </c>
      <c r="CL440" s="7">
        <f t="shared" si="52"/>
        <v>0</v>
      </c>
      <c r="CM440" s="7">
        <f t="shared" si="53"/>
        <v>0</v>
      </c>
      <c r="CN440" s="7">
        <f t="shared" si="54"/>
        <v>0</v>
      </c>
      <c r="CO440" s="7">
        <f t="shared" si="55"/>
        <v>10</v>
      </c>
      <c r="CP440" s="7">
        <f t="shared" si="56"/>
        <v>35</v>
      </c>
      <c r="CQ440" s="7">
        <f t="shared" si="57"/>
        <v>10</v>
      </c>
      <c r="CR440" s="7">
        <f t="shared" si="58"/>
        <v>0</v>
      </c>
      <c r="CS440" s="7">
        <f t="shared" si="59"/>
        <v>0</v>
      </c>
      <c r="CT440" s="7">
        <f t="shared" si="60"/>
        <v>0</v>
      </c>
      <c r="CU440" s="7">
        <f t="shared" si="61"/>
        <v>45</v>
      </c>
      <c r="CV440" s="7">
        <f t="shared" si="62"/>
        <v>945</v>
      </c>
    </row>
    <row r="441" spans="1:100" hidden="1" x14ac:dyDescent="0.25">
      <c r="A441" t="s">
        <v>44</v>
      </c>
      <c r="B441">
        <v>0</v>
      </c>
      <c r="C441">
        <v>0</v>
      </c>
      <c r="D441">
        <v>0</v>
      </c>
      <c r="E441">
        <v>0</v>
      </c>
      <c r="F441">
        <v>0</v>
      </c>
      <c r="G441">
        <v>0</v>
      </c>
      <c r="H441">
        <v>0</v>
      </c>
      <c r="I441">
        <v>0</v>
      </c>
      <c r="J441">
        <v>0</v>
      </c>
      <c r="K441">
        <v>0</v>
      </c>
      <c r="L441">
        <v>0</v>
      </c>
      <c r="M441">
        <v>0</v>
      </c>
      <c r="N441">
        <v>0</v>
      </c>
      <c r="O441">
        <v>0</v>
      </c>
      <c r="P441">
        <v>0</v>
      </c>
      <c r="Q441">
        <v>0</v>
      </c>
      <c r="R441">
        <v>0</v>
      </c>
      <c r="S441">
        <v>0</v>
      </c>
      <c r="T441">
        <v>75</v>
      </c>
      <c r="U441">
        <v>5</v>
      </c>
      <c r="V441">
        <v>5</v>
      </c>
      <c r="W441">
        <v>0</v>
      </c>
      <c r="X441">
        <v>0</v>
      </c>
      <c r="Y441">
        <v>85</v>
      </c>
      <c r="Z441">
        <v>55</v>
      </c>
      <c r="AA441">
        <v>5</v>
      </c>
      <c r="AB441">
        <v>0</v>
      </c>
      <c r="AC441">
        <v>0</v>
      </c>
      <c r="AD441">
        <v>0</v>
      </c>
      <c r="AE441">
        <v>60</v>
      </c>
      <c r="AF441">
        <v>120</v>
      </c>
      <c r="AG441">
        <v>30</v>
      </c>
      <c r="AH441">
        <v>5</v>
      </c>
      <c r="AI441">
        <v>0</v>
      </c>
      <c r="AJ441">
        <v>0</v>
      </c>
      <c r="AK441">
        <v>155</v>
      </c>
      <c r="AL441">
        <v>165</v>
      </c>
      <c r="AM441">
        <v>10</v>
      </c>
      <c r="AN441">
        <v>0</v>
      </c>
      <c r="AO441">
        <v>0</v>
      </c>
      <c r="AP441">
        <v>0</v>
      </c>
      <c r="AQ441">
        <v>180</v>
      </c>
      <c r="AR441">
        <v>220</v>
      </c>
      <c r="AS441">
        <v>25</v>
      </c>
      <c r="AT441">
        <v>5</v>
      </c>
      <c r="AU441">
        <v>0</v>
      </c>
      <c r="AV441">
        <v>0</v>
      </c>
      <c r="AW441">
        <v>255</v>
      </c>
      <c r="AX441" s="7">
        <v>795</v>
      </c>
      <c r="AZ441" s="7">
        <f t="shared" si="14"/>
        <v>0</v>
      </c>
      <c r="BA441" s="7">
        <f t="shared" si="15"/>
        <v>0</v>
      </c>
      <c r="BB441" s="7">
        <f t="shared" si="16"/>
        <v>0</v>
      </c>
      <c r="BC441" s="7">
        <f t="shared" si="17"/>
        <v>0</v>
      </c>
      <c r="BD441" s="7">
        <f t="shared" si="18"/>
        <v>0</v>
      </c>
      <c r="BE441" s="7">
        <f t="shared" si="19"/>
        <v>0</v>
      </c>
      <c r="BF441" s="7">
        <f t="shared" si="20"/>
        <v>0</v>
      </c>
      <c r="BG441" s="7">
        <f t="shared" si="21"/>
        <v>0</v>
      </c>
      <c r="BH441" s="7">
        <f t="shared" si="22"/>
        <v>0</v>
      </c>
      <c r="BI441" s="7">
        <f t="shared" si="23"/>
        <v>0</v>
      </c>
      <c r="BJ441" s="7">
        <f t="shared" si="24"/>
        <v>0</v>
      </c>
      <c r="BK441" s="7">
        <f t="shared" si="25"/>
        <v>0</v>
      </c>
      <c r="BL441" s="7">
        <f t="shared" si="26"/>
        <v>0</v>
      </c>
      <c r="BM441" s="7">
        <f t="shared" si="27"/>
        <v>0</v>
      </c>
      <c r="BN441" s="7">
        <f t="shared" si="28"/>
        <v>0</v>
      </c>
      <c r="BO441" s="7">
        <f t="shared" si="29"/>
        <v>0</v>
      </c>
      <c r="BP441" s="7">
        <f t="shared" si="30"/>
        <v>0</v>
      </c>
      <c r="BQ441" s="7">
        <f t="shared" si="31"/>
        <v>0</v>
      </c>
      <c r="BR441" s="7">
        <f t="shared" si="32"/>
        <v>75</v>
      </c>
      <c r="BS441" s="7">
        <f t="shared" si="33"/>
        <v>5</v>
      </c>
      <c r="BT441" s="7">
        <f t="shared" si="34"/>
        <v>5</v>
      </c>
      <c r="BU441" s="7">
        <f t="shared" si="35"/>
        <v>0</v>
      </c>
      <c r="BV441" s="7">
        <f t="shared" si="36"/>
        <v>0</v>
      </c>
      <c r="BW441" s="7">
        <f t="shared" si="37"/>
        <v>85</v>
      </c>
      <c r="BX441" s="7">
        <f t="shared" si="38"/>
        <v>55</v>
      </c>
      <c r="BY441" s="7">
        <f t="shared" si="39"/>
        <v>5</v>
      </c>
      <c r="BZ441" s="7">
        <f t="shared" si="40"/>
        <v>0</v>
      </c>
      <c r="CA441" s="7">
        <f t="shared" si="41"/>
        <v>0</v>
      </c>
      <c r="CB441" s="7">
        <f t="shared" si="42"/>
        <v>0</v>
      </c>
      <c r="CC441" s="7">
        <f t="shared" si="43"/>
        <v>60</v>
      </c>
      <c r="CD441" s="7">
        <f t="shared" si="44"/>
        <v>120</v>
      </c>
      <c r="CE441" s="7">
        <f t="shared" si="45"/>
        <v>30</v>
      </c>
      <c r="CF441" s="7">
        <f t="shared" si="46"/>
        <v>5</v>
      </c>
      <c r="CG441" s="7">
        <f t="shared" si="47"/>
        <v>0</v>
      </c>
      <c r="CH441" s="7">
        <f t="shared" si="48"/>
        <v>0</v>
      </c>
      <c r="CI441" s="7">
        <f t="shared" si="49"/>
        <v>155</v>
      </c>
      <c r="CJ441" s="7">
        <f t="shared" si="50"/>
        <v>165</v>
      </c>
      <c r="CK441" s="7">
        <f t="shared" si="51"/>
        <v>10</v>
      </c>
      <c r="CL441" s="7">
        <f t="shared" si="52"/>
        <v>0</v>
      </c>
      <c r="CM441" s="7">
        <f t="shared" si="53"/>
        <v>0</v>
      </c>
      <c r="CN441" s="7">
        <f t="shared" si="54"/>
        <v>0</v>
      </c>
      <c r="CO441" s="7">
        <f t="shared" si="55"/>
        <v>180</v>
      </c>
      <c r="CP441" s="7">
        <f t="shared" si="56"/>
        <v>220</v>
      </c>
      <c r="CQ441" s="7">
        <f t="shared" si="57"/>
        <v>25</v>
      </c>
      <c r="CR441" s="7">
        <f t="shared" si="58"/>
        <v>5</v>
      </c>
      <c r="CS441" s="7">
        <f t="shared" si="59"/>
        <v>0</v>
      </c>
      <c r="CT441" s="7">
        <f t="shared" si="60"/>
        <v>0</v>
      </c>
      <c r="CU441" s="7">
        <f t="shared" si="61"/>
        <v>255</v>
      </c>
      <c r="CV441" s="7">
        <f t="shared" si="62"/>
        <v>795</v>
      </c>
    </row>
    <row r="442" spans="1:100" hidden="1" x14ac:dyDescent="0.25">
      <c r="A442" t="s">
        <v>45</v>
      </c>
      <c r="B442">
        <v>0</v>
      </c>
      <c r="C442">
        <v>0</v>
      </c>
      <c r="D442">
        <v>0</v>
      </c>
      <c r="E442">
        <v>0</v>
      </c>
      <c r="F442">
        <v>0</v>
      </c>
      <c r="G442">
        <v>0</v>
      </c>
      <c r="H442">
        <v>0</v>
      </c>
      <c r="I442">
        <v>0</v>
      </c>
      <c r="J442">
        <v>0</v>
      </c>
      <c r="K442">
        <v>0</v>
      </c>
      <c r="L442">
        <v>0</v>
      </c>
      <c r="M442">
        <v>0</v>
      </c>
      <c r="N442">
        <v>0</v>
      </c>
      <c r="O442">
        <v>0</v>
      </c>
      <c r="P442">
        <v>0</v>
      </c>
      <c r="Q442">
        <v>0</v>
      </c>
      <c r="R442">
        <v>0</v>
      </c>
      <c r="S442">
        <v>0</v>
      </c>
      <c r="T442">
        <v>0</v>
      </c>
      <c r="U442">
        <v>0</v>
      </c>
      <c r="V442">
        <v>0</v>
      </c>
      <c r="W442">
        <v>0</v>
      </c>
      <c r="X442">
        <v>0</v>
      </c>
      <c r="Y442">
        <v>0</v>
      </c>
      <c r="Z442">
        <v>0</v>
      </c>
      <c r="AA442">
        <v>0</v>
      </c>
      <c r="AB442">
        <v>0</v>
      </c>
      <c r="AC442">
        <v>0</v>
      </c>
      <c r="AD442">
        <v>0</v>
      </c>
      <c r="AE442">
        <v>0</v>
      </c>
      <c r="AF442">
        <v>0</v>
      </c>
      <c r="AG442">
        <v>5</v>
      </c>
      <c r="AH442">
        <v>0</v>
      </c>
      <c r="AI442">
        <v>0</v>
      </c>
      <c r="AJ442">
        <v>0</v>
      </c>
      <c r="AK442">
        <v>5</v>
      </c>
      <c r="AL442">
        <v>590</v>
      </c>
      <c r="AM442">
        <v>45</v>
      </c>
      <c r="AN442">
        <v>0</v>
      </c>
      <c r="AO442">
        <v>0</v>
      </c>
      <c r="AP442">
        <v>0</v>
      </c>
      <c r="AQ442">
        <v>635</v>
      </c>
      <c r="AR442">
        <v>0</v>
      </c>
      <c r="AS442">
        <v>0</v>
      </c>
      <c r="AT442">
        <v>0</v>
      </c>
      <c r="AU442">
        <v>0</v>
      </c>
      <c r="AV442">
        <v>0</v>
      </c>
      <c r="AW442">
        <v>0</v>
      </c>
      <c r="AX442" s="7">
        <v>645</v>
      </c>
      <c r="AZ442" s="7">
        <f t="shared" si="14"/>
        <v>0</v>
      </c>
      <c r="BA442" s="7">
        <f t="shared" si="15"/>
        <v>0</v>
      </c>
      <c r="BB442" s="7">
        <f t="shared" si="16"/>
        <v>0</v>
      </c>
      <c r="BC442" s="7">
        <f t="shared" si="17"/>
        <v>0</v>
      </c>
      <c r="BD442" s="7">
        <f t="shared" si="18"/>
        <v>0</v>
      </c>
      <c r="BE442" s="7">
        <f t="shared" si="19"/>
        <v>0</v>
      </c>
      <c r="BF442" s="7">
        <f t="shared" si="20"/>
        <v>0</v>
      </c>
      <c r="BG442" s="7">
        <f t="shared" si="21"/>
        <v>0</v>
      </c>
      <c r="BH442" s="7">
        <f t="shared" si="22"/>
        <v>0</v>
      </c>
      <c r="BI442" s="7">
        <f t="shared" si="23"/>
        <v>0</v>
      </c>
      <c r="BJ442" s="7">
        <f t="shared" si="24"/>
        <v>0</v>
      </c>
      <c r="BK442" s="7">
        <f t="shared" si="25"/>
        <v>0</v>
      </c>
      <c r="BL442" s="7">
        <f t="shared" si="26"/>
        <v>0</v>
      </c>
      <c r="BM442" s="7">
        <f t="shared" si="27"/>
        <v>0</v>
      </c>
      <c r="BN442" s="7">
        <f t="shared" si="28"/>
        <v>0</v>
      </c>
      <c r="BO442" s="7">
        <f t="shared" si="29"/>
        <v>0</v>
      </c>
      <c r="BP442" s="7">
        <f t="shared" si="30"/>
        <v>0</v>
      </c>
      <c r="BQ442" s="7">
        <f t="shared" si="31"/>
        <v>0</v>
      </c>
      <c r="BR442" s="7">
        <f t="shared" si="32"/>
        <v>0</v>
      </c>
      <c r="BS442" s="7">
        <f t="shared" si="33"/>
        <v>0</v>
      </c>
      <c r="BT442" s="7">
        <f t="shared" si="34"/>
        <v>0</v>
      </c>
      <c r="BU442" s="7">
        <f t="shared" si="35"/>
        <v>0</v>
      </c>
      <c r="BV442" s="7">
        <f t="shared" si="36"/>
        <v>0</v>
      </c>
      <c r="BW442" s="7">
        <f t="shared" si="37"/>
        <v>0</v>
      </c>
      <c r="BX442" s="7">
        <f t="shared" si="38"/>
        <v>0</v>
      </c>
      <c r="BY442" s="7">
        <f t="shared" si="39"/>
        <v>0</v>
      </c>
      <c r="BZ442" s="7">
        <f t="shared" si="40"/>
        <v>0</v>
      </c>
      <c r="CA442" s="7">
        <f t="shared" si="41"/>
        <v>0</v>
      </c>
      <c r="CB442" s="7">
        <f t="shared" si="42"/>
        <v>0</v>
      </c>
      <c r="CC442" s="7">
        <f t="shared" si="43"/>
        <v>0</v>
      </c>
      <c r="CD442" s="7">
        <f t="shared" si="44"/>
        <v>0</v>
      </c>
      <c r="CE442" s="7">
        <f t="shared" si="45"/>
        <v>5</v>
      </c>
      <c r="CF442" s="7">
        <f t="shared" si="46"/>
        <v>0</v>
      </c>
      <c r="CG442" s="7">
        <f t="shared" si="47"/>
        <v>0</v>
      </c>
      <c r="CH442" s="7">
        <f t="shared" si="48"/>
        <v>0</v>
      </c>
      <c r="CI442" s="7">
        <f t="shared" si="49"/>
        <v>5</v>
      </c>
      <c r="CJ442" s="7">
        <f t="shared" si="50"/>
        <v>590</v>
      </c>
      <c r="CK442" s="7">
        <f t="shared" si="51"/>
        <v>45</v>
      </c>
      <c r="CL442" s="7">
        <f t="shared" si="52"/>
        <v>0</v>
      </c>
      <c r="CM442" s="7">
        <f t="shared" si="53"/>
        <v>0</v>
      </c>
      <c r="CN442" s="7">
        <f t="shared" si="54"/>
        <v>0</v>
      </c>
      <c r="CO442" s="7">
        <f t="shared" si="55"/>
        <v>635</v>
      </c>
      <c r="CP442" s="7">
        <f t="shared" si="56"/>
        <v>0</v>
      </c>
      <c r="CQ442" s="7">
        <f t="shared" si="57"/>
        <v>0</v>
      </c>
      <c r="CR442" s="7">
        <f t="shared" si="58"/>
        <v>0</v>
      </c>
      <c r="CS442" s="7">
        <f t="shared" si="59"/>
        <v>0</v>
      </c>
      <c r="CT442" s="7">
        <f t="shared" si="60"/>
        <v>0</v>
      </c>
      <c r="CU442" s="7">
        <f t="shared" si="61"/>
        <v>0</v>
      </c>
      <c r="CV442" s="7">
        <f t="shared" si="62"/>
        <v>645</v>
      </c>
    </row>
    <row r="443" spans="1:100" hidden="1" x14ac:dyDescent="0.25">
      <c r="A443" t="s">
        <v>46</v>
      </c>
      <c r="B443">
        <v>0</v>
      </c>
      <c r="C443">
        <v>0</v>
      </c>
      <c r="D443">
        <v>0</v>
      </c>
      <c r="E443">
        <v>0</v>
      </c>
      <c r="F443">
        <v>0</v>
      </c>
      <c r="G443">
        <v>0</v>
      </c>
      <c r="H443">
        <v>0</v>
      </c>
      <c r="I443">
        <v>0</v>
      </c>
      <c r="J443">
        <v>0</v>
      </c>
      <c r="K443">
        <v>0</v>
      </c>
      <c r="L443">
        <v>0</v>
      </c>
      <c r="M443">
        <v>0</v>
      </c>
      <c r="N443">
        <v>0</v>
      </c>
      <c r="O443">
        <v>0</v>
      </c>
      <c r="P443">
        <v>0</v>
      </c>
      <c r="Q443">
        <v>0</v>
      </c>
      <c r="R443">
        <v>0</v>
      </c>
      <c r="S443">
        <v>0</v>
      </c>
      <c r="T443">
        <v>0</v>
      </c>
      <c r="U443">
        <v>0</v>
      </c>
      <c r="V443">
        <v>0</v>
      </c>
      <c r="W443">
        <v>0</v>
      </c>
      <c r="X443">
        <v>0</v>
      </c>
      <c r="Y443">
        <v>0</v>
      </c>
      <c r="Z443">
        <v>345</v>
      </c>
      <c r="AA443">
        <v>0</v>
      </c>
      <c r="AB443">
        <v>0</v>
      </c>
      <c r="AC443">
        <v>20</v>
      </c>
      <c r="AD443">
        <v>0</v>
      </c>
      <c r="AE443">
        <v>365</v>
      </c>
      <c r="AF443">
        <v>85</v>
      </c>
      <c r="AG443">
        <v>0</v>
      </c>
      <c r="AH443">
        <v>0</v>
      </c>
      <c r="AI443">
        <v>320</v>
      </c>
      <c r="AJ443">
        <v>0</v>
      </c>
      <c r="AK443">
        <v>400</v>
      </c>
      <c r="AL443">
        <v>0</v>
      </c>
      <c r="AM443">
        <v>0</v>
      </c>
      <c r="AN443">
        <v>0</v>
      </c>
      <c r="AO443">
        <v>0</v>
      </c>
      <c r="AP443">
        <v>0</v>
      </c>
      <c r="AQ443">
        <v>0</v>
      </c>
      <c r="AR443">
        <v>0</v>
      </c>
      <c r="AS443">
        <v>0</v>
      </c>
      <c r="AT443">
        <v>0</v>
      </c>
      <c r="AU443">
        <v>0</v>
      </c>
      <c r="AV443">
        <v>0</v>
      </c>
      <c r="AW443">
        <v>0</v>
      </c>
      <c r="AX443" s="7">
        <v>790</v>
      </c>
      <c r="AZ443" s="7">
        <f t="shared" si="14"/>
        <v>0</v>
      </c>
      <c r="BA443" s="7">
        <f t="shared" si="15"/>
        <v>0</v>
      </c>
      <c r="BB443" s="7">
        <f t="shared" si="16"/>
        <v>0</v>
      </c>
      <c r="BC443" s="7">
        <f t="shared" si="17"/>
        <v>0</v>
      </c>
      <c r="BD443" s="7">
        <f t="shared" si="18"/>
        <v>0</v>
      </c>
      <c r="BE443" s="7">
        <f t="shared" si="19"/>
        <v>0</v>
      </c>
      <c r="BF443" s="7">
        <f t="shared" si="20"/>
        <v>0</v>
      </c>
      <c r="BG443" s="7">
        <f t="shared" si="21"/>
        <v>0</v>
      </c>
      <c r="BH443" s="7">
        <f t="shared" si="22"/>
        <v>0</v>
      </c>
      <c r="BI443" s="7">
        <f t="shared" si="23"/>
        <v>0</v>
      </c>
      <c r="BJ443" s="7">
        <f t="shared" si="24"/>
        <v>0</v>
      </c>
      <c r="BK443" s="7">
        <f t="shared" si="25"/>
        <v>0</v>
      </c>
      <c r="BL443" s="7">
        <f t="shared" si="26"/>
        <v>0</v>
      </c>
      <c r="BM443" s="7">
        <f t="shared" si="27"/>
        <v>0</v>
      </c>
      <c r="BN443" s="7">
        <f t="shared" si="28"/>
        <v>0</v>
      </c>
      <c r="BO443" s="7">
        <f t="shared" si="29"/>
        <v>0</v>
      </c>
      <c r="BP443" s="7">
        <f t="shared" si="30"/>
        <v>0</v>
      </c>
      <c r="BQ443" s="7">
        <f t="shared" si="31"/>
        <v>0</v>
      </c>
      <c r="BR443" s="7">
        <f t="shared" si="32"/>
        <v>0</v>
      </c>
      <c r="BS443" s="7">
        <f t="shared" si="33"/>
        <v>0</v>
      </c>
      <c r="BT443" s="7">
        <f t="shared" si="34"/>
        <v>0</v>
      </c>
      <c r="BU443" s="7">
        <f t="shared" si="35"/>
        <v>0</v>
      </c>
      <c r="BV443" s="7">
        <f t="shared" si="36"/>
        <v>0</v>
      </c>
      <c r="BW443" s="7">
        <f t="shared" si="37"/>
        <v>0</v>
      </c>
      <c r="BX443" s="7">
        <f t="shared" si="38"/>
        <v>345</v>
      </c>
      <c r="BY443" s="7">
        <f t="shared" si="39"/>
        <v>0</v>
      </c>
      <c r="BZ443" s="7">
        <f t="shared" si="40"/>
        <v>0</v>
      </c>
      <c r="CA443" s="7">
        <f t="shared" si="41"/>
        <v>20</v>
      </c>
      <c r="CB443" s="7">
        <f t="shared" si="42"/>
        <v>0</v>
      </c>
      <c r="CC443" s="7">
        <f t="shared" si="43"/>
        <v>365</v>
      </c>
      <c r="CD443" s="7">
        <f t="shared" si="44"/>
        <v>85</v>
      </c>
      <c r="CE443" s="7">
        <f t="shared" si="45"/>
        <v>0</v>
      </c>
      <c r="CF443" s="7">
        <f t="shared" si="46"/>
        <v>0</v>
      </c>
      <c r="CG443" s="7">
        <f t="shared" si="47"/>
        <v>320</v>
      </c>
      <c r="CH443" s="7">
        <f t="shared" si="48"/>
        <v>0</v>
      </c>
      <c r="CI443" s="7">
        <f t="shared" si="49"/>
        <v>400</v>
      </c>
      <c r="CJ443" s="7">
        <f t="shared" si="50"/>
        <v>0</v>
      </c>
      <c r="CK443" s="7">
        <f t="shared" si="51"/>
        <v>0</v>
      </c>
      <c r="CL443" s="7">
        <f t="shared" si="52"/>
        <v>0</v>
      </c>
      <c r="CM443" s="7">
        <f t="shared" si="53"/>
        <v>0</v>
      </c>
      <c r="CN443" s="7">
        <f t="shared" si="54"/>
        <v>0</v>
      </c>
      <c r="CO443" s="7">
        <f t="shared" si="55"/>
        <v>0</v>
      </c>
      <c r="CP443" s="7">
        <f t="shared" si="56"/>
        <v>0</v>
      </c>
      <c r="CQ443" s="7">
        <f t="shared" si="57"/>
        <v>0</v>
      </c>
      <c r="CR443" s="7">
        <f t="shared" si="58"/>
        <v>0</v>
      </c>
      <c r="CS443" s="7">
        <f t="shared" si="59"/>
        <v>0</v>
      </c>
      <c r="CT443" s="7">
        <f t="shared" si="60"/>
        <v>0</v>
      </c>
      <c r="CU443" s="7">
        <f t="shared" si="61"/>
        <v>0</v>
      </c>
      <c r="CV443" s="7">
        <f t="shared" si="62"/>
        <v>790</v>
      </c>
    </row>
    <row r="444" spans="1:100" hidden="1" x14ac:dyDescent="0.25">
      <c r="A444" t="s">
        <v>47</v>
      </c>
      <c r="B444">
        <v>0</v>
      </c>
      <c r="C444">
        <v>0</v>
      </c>
      <c r="D444">
        <v>0</v>
      </c>
      <c r="E444">
        <v>0</v>
      </c>
      <c r="F444">
        <v>0</v>
      </c>
      <c r="G444">
        <v>0</v>
      </c>
      <c r="H444">
        <v>0</v>
      </c>
      <c r="I444">
        <v>0</v>
      </c>
      <c r="J444">
        <v>0</v>
      </c>
      <c r="K444">
        <v>0</v>
      </c>
      <c r="L444">
        <v>0</v>
      </c>
      <c r="M444">
        <v>0</v>
      </c>
      <c r="N444">
        <v>0</v>
      </c>
      <c r="O444">
        <v>0</v>
      </c>
      <c r="P444">
        <v>0</v>
      </c>
      <c r="Q444">
        <v>0</v>
      </c>
      <c r="R444">
        <v>0</v>
      </c>
      <c r="S444">
        <v>0</v>
      </c>
      <c r="T444">
        <v>0</v>
      </c>
      <c r="U444">
        <v>0</v>
      </c>
      <c r="V444">
        <v>0</v>
      </c>
      <c r="W444">
        <v>0</v>
      </c>
      <c r="X444">
        <v>0</v>
      </c>
      <c r="Y444">
        <v>0</v>
      </c>
      <c r="Z444">
        <v>0</v>
      </c>
      <c r="AA444">
        <v>0</v>
      </c>
      <c r="AB444">
        <v>0</v>
      </c>
      <c r="AC444">
        <v>0</v>
      </c>
      <c r="AD444">
        <v>0</v>
      </c>
      <c r="AE444">
        <v>0</v>
      </c>
      <c r="AF444">
        <v>525</v>
      </c>
      <c r="AG444">
        <v>0</v>
      </c>
      <c r="AH444">
        <v>0</v>
      </c>
      <c r="AI444">
        <v>0</v>
      </c>
      <c r="AJ444">
        <v>0</v>
      </c>
      <c r="AK444">
        <v>525</v>
      </c>
      <c r="AL444">
        <v>0</v>
      </c>
      <c r="AM444">
        <v>0</v>
      </c>
      <c r="AN444">
        <v>0</v>
      </c>
      <c r="AO444">
        <v>0</v>
      </c>
      <c r="AP444">
        <v>0</v>
      </c>
      <c r="AQ444">
        <v>0</v>
      </c>
      <c r="AR444">
        <v>0</v>
      </c>
      <c r="AS444">
        <v>0</v>
      </c>
      <c r="AT444">
        <v>0</v>
      </c>
      <c r="AU444">
        <v>0</v>
      </c>
      <c r="AV444">
        <v>0</v>
      </c>
      <c r="AW444">
        <v>0</v>
      </c>
      <c r="AX444" s="7">
        <v>525</v>
      </c>
      <c r="AZ444" s="7">
        <f t="shared" si="14"/>
        <v>0</v>
      </c>
      <c r="BA444" s="7">
        <f t="shared" si="15"/>
        <v>0</v>
      </c>
      <c r="BB444" s="7">
        <f t="shared" si="16"/>
        <v>0</v>
      </c>
      <c r="BC444" s="7">
        <f t="shared" si="17"/>
        <v>0</v>
      </c>
      <c r="BD444" s="7">
        <f t="shared" si="18"/>
        <v>0</v>
      </c>
      <c r="BE444" s="7">
        <f t="shared" si="19"/>
        <v>0</v>
      </c>
      <c r="BF444" s="7">
        <f t="shared" si="20"/>
        <v>0</v>
      </c>
      <c r="BG444" s="7">
        <f t="shared" si="21"/>
        <v>0</v>
      </c>
      <c r="BH444" s="7">
        <f t="shared" si="22"/>
        <v>0</v>
      </c>
      <c r="BI444" s="7">
        <f t="shared" si="23"/>
        <v>0</v>
      </c>
      <c r="BJ444" s="7">
        <f t="shared" si="24"/>
        <v>0</v>
      </c>
      <c r="BK444" s="7">
        <f t="shared" si="25"/>
        <v>0</v>
      </c>
      <c r="BL444" s="7">
        <f t="shared" si="26"/>
        <v>0</v>
      </c>
      <c r="BM444" s="7">
        <f t="shared" si="27"/>
        <v>0</v>
      </c>
      <c r="BN444" s="7">
        <f t="shared" si="28"/>
        <v>0</v>
      </c>
      <c r="BO444" s="7">
        <f t="shared" si="29"/>
        <v>0</v>
      </c>
      <c r="BP444" s="7">
        <f t="shared" si="30"/>
        <v>0</v>
      </c>
      <c r="BQ444" s="7">
        <f t="shared" si="31"/>
        <v>0</v>
      </c>
      <c r="BR444" s="7">
        <f t="shared" si="32"/>
        <v>0</v>
      </c>
      <c r="BS444" s="7">
        <f t="shared" si="33"/>
        <v>0</v>
      </c>
      <c r="BT444" s="7">
        <f t="shared" si="34"/>
        <v>0</v>
      </c>
      <c r="BU444" s="7">
        <f t="shared" si="35"/>
        <v>0</v>
      </c>
      <c r="BV444" s="7">
        <f t="shared" si="36"/>
        <v>0</v>
      </c>
      <c r="BW444" s="7">
        <f t="shared" si="37"/>
        <v>0</v>
      </c>
      <c r="BX444" s="7">
        <f t="shared" si="38"/>
        <v>0</v>
      </c>
      <c r="BY444" s="7">
        <f t="shared" si="39"/>
        <v>0</v>
      </c>
      <c r="BZ444" s="7">
        <f t="shared" si="40"/>
        <v>0</v>
      </c>
      <c r="CA444" s="7">
        <f t="shared" si="41"/>
        <v>0</v>
      </c>
      <c r="CB444" s="7">
        <f t="shared" si="42"/>
        <v>0</v>
      </c>
      <c r="CC444" s="7">
        <f t="shared" si="43"/>
        <v>0</v>
      </c>
      <c r="CD444" s="7">
        <f t="shared" si="44"/>
        <v>525</v>
      </c>
      <c r="CE444" s="7">
        <f t="shared" si="45"/>
        <v>0</v>
      </c>
      <c r="CF444" s="7">
        <f t="shared" si="46"/>
        <v>0</v>
      </c>
      <c r="CG444" s="7">
        <f t="shared" si="47"/>
        <v>0</v>
      </c>
      <c r="CH444" s="7">
        <f t="shared" si="48"/>
        <v>0</v>
      </c>
      <c r="CI444" s="7">
        <f t="shared" si="49"/>
        <v>525</v>
      </c>
      <c r="CJ444" s="7">
        <f t="shared" si="50"/>
        <v>0</v>
      </c>
      <c r="CK444" s="7">
        <f t="shared" si="51"/>
        <v>0</v>
      </c>
      <c r="CL444" s="7">
        <f t="shared" si="52"/>
        <v>0</v>
      </c>
      <c r="CM444" s="7">
        <f t="shared" si="53"/>
        <v>0</v>
      </c>
      <c r="CN444" s="7">
        <f t="shared" si="54"/>
        <v>0</v>
      </c>
      <c r="CO444" s="7">
        <f t="shared" si="55"/>
        <v>0</v>
      </c>
      <c r="CP444" s="7">
        <f t="shared" si="56"/>
        <v>0</v>
      </c>
      <c r="CQ444" s="7">
        <f t="shared" si="57"/>
        <v>0</v>
      </c>
      <c r="CR444" s="7">
        <f t="shared" si="58"/>
        <v>0</v>
      </c>
      <c r="CS444" s="7">
        <f t="shared" si="59"/>
        <v>0</v>
      </c>
      <c r="CT444" s="7">
        <f t="shared" si="60"/>
        <v>0</v>
      </c>
      <c r="CU444" s="7">
        <f t="shared" si="61"/>
        <v>0</v>
      </c>
      <c r="CV444" s="7">
        <f t="shared" si="62"/>
        <v>525</v>
      </c>
    </row>
    <row r="445" spans="1:100" hidden="1" x14ac:dyDescent="0.25">
      <c r="A445" t="s">
        <v>49</v>
      </c>
      <c r="B445">
        <v>0</v>
      </c>
      <c r="C445">
        <v>0</v>
      </c>
      <c r="D445">
        <v>0</v>
      </c>
      <c r="E445">
        <v>0</v>
      </c>
      <c r="F445">
        <v>0</v>
      </c>
      <c r="G445">
        <v>0</v>
      </c>
      <c r="H445">
        <v>0</v>
      </c>
      <c r="I445">
        <v>0</v>
      </c>
      <c r="J445">
        <v>0</v>
      </c>
      <c r="K445">
        <v>0</v>
      </c>
      <c r="L445">
        <v>0</v>
      </c>
      <c r="M445">
        <v>0</v>
      </c>
      <c r="N445">
        <v>0</v>
      </c>
      <c r="O445">
        <v>0</v>
      </c>
      <c r="P445">
        <v>0</v>
      </c>
      <c r="Q445">
        <v>0</v>
      </c>
      <c r="R445">
        <v>0</v>
      </c>
      <c r="S445">
        <v>0</v>
      </c>
      <c r="T445">
        <v>0</v>
      </c>
      <c r="U445">
        <v>0</v>
      </c>
      <c r="V445">
        <v>0</v>
      </c>
      <c r="W445">
        <v>0</v>
      </c>
      <c r="X445">
        <v>0</v>
      </c>
      <c r="Y445">
        <v>0</v>
      </c>
      <c r="Z445">
        <v>0</v>
      </c>
      <c r="AA445">
        <v>0</v>
      </c>
      <c r="AB445">
        <v>0</v>
      </c>
      <c r="AC445">
        <v>0</v>
      </c>
      <c r="AD445">
        <v>0</v>
      </c>
      <c r="AE445">
        <v>0</v>
      </c>
      <c r="AF445">
        <v>0</v>
      </c>
      <c r="AG445">
        <v>0</v>
      </c>
      <c r="AH445">
        <v>1960</v>
      </c>
      <c r="AI445">
        <v>0</v>
      </c>
      <c r="AJ445">
        <v>0</v>
      </c>
      <c r="AK445">
        <v>1960</v>
      </c>
      <c r="AL445">
        <v>0</v>
      </c>
      <c r="AM445">
        <v>0</v>
      </c>
      <c r="AN445">
        <v>0</v>
      </c>
      <c r="AO445">
        <v>0</v>
      </c>
      <c r="AP445">
        <v>0</v>
      </c>
      <c r="AQ445">
        <v>0</v>
      </c>
      <c r="AR445">
        <v>0</v>
      </c>
      <c r="AS445">
        <v>0</v>
      </c>
      <c r="AT445">
        <v>0</v>
      </c>
      <c r="AU445">
        <v>0</v>
      </c>
      <c r="AV445">
        <v>0</v>
      </c>
      <c r="AW445">
        <v>0</v>
      </c>
      <c r="AX445" s="7">
        <v>1960</v>
      </c>
      <c r="AZ445" s="7">
        <f t="shared" si="14"/>
        <v>0</v>
      </c>
      <c r="BA445" s="7">
        <f t="shared" si="15"/>
        <v>0</v>
      </c>
      <c r="BB445" s="7">
        <f t="shared" si="16"/>
        <v>0</v>
      </c>
      <c r="BC445" s="7">
        <f t="shared" si="17"/>
        <v>0</v>
      </c>
      <c r="BD445" s="7">
        <f t="shared" si="18"/>
        <v>0</v>
      </c>
      <c r="BE445" s="7">
        <f t="shared" si="19"/>
        <v>0</v>
      </c>
      <c r="BF445" s="7">
        <f t="shared" si="20"/>
        <v>0</v>
      </c>
      <c r="BG445" s="7">
        <f t="shared" si="21"/>
        <v>0</v>
      </c>
      <c r="BH445" s="7">
        <f t="shared" si="22"/>
        <v>0</v>
      </c>
      <c r="BI445" s="7">
        <f t="shared" si="23"/>
        <v>0</v>
      </c>
      <c r="BJ445" s="7">
        <f t="shared" si="24"/>
        <v>0</v>
      </c>
      <c r="BK445" s="7">
        <f t="shared" si="25"/>
        <v>0</v>
      </c>
      <c r="BL445" s="7">
        <f t="shared" si="26"/>
        <v>0</v>
      </c>
      <c r="BM445" s="7">
        <f t="shared" si="27"/>
        <v>0</v>
      </c>
      <c r="BN445" s="7">
        <f t="shared" si="28"/>
        <v>0</v>
      </c>
      <c r="BO445" s="7">
        <f t="shared" si="29"/>
        <v>0</v>
      </c>
      <c r="BP445" s="7">
        <f t="shared" si="30"/>
        <v>0</v>
      </c>
      <c r="BQ445" s="7">
        <f t="shared" si="31"/>
        <v>0</v>
      </c>
      <c r="BR445" s="7">
        <f t="shared" si="32"/>
        <v>0</v>
      </c>
      <c r="BS445" s="7">
        <f t="shared" si="33"/>
        <v>0</v>
      </c>
      <c r="BT445" s="7">
        <f t="shared" si="34"/>
        <v>0</v>
      </c>
      <c r="BU445" s="7">
        <f t="shared" si="35"/>
        <v>0</v>
      </c>
      <c r="BV445" s="7">
        <f t="shared" si="36"/>
        <v>0</v>
      </c>
      <c r="BW445" s="7">
        <f t="shared" si="37"/>
        <v>0</v>
      </c>
      <c r="BX445" s="7">
        <f t="shared" si="38"/>
        <v>0</v>
      </c>
      <c r="BY445" s="7">
        <f t="shared" si="39"/>
        <v>0</v>
      </c>
      <c r="BZ445" s="7">
        <f t="shared" si="40"/>
        <v>0</v>
      </c>
      <c r="CA445" s="7">
        <f t="shared" si="41"/>
        <v>0</v>
      </c>
      <c r="CB445" s="7">
        <f t="shared" si="42"/>
        <v>0</v>
      </c>
      <c r="CC445" s="7">
        <f t="shared" si="43"/>
        <v>0</v>
      </c>
      <c r="CD445" s="7">
        <f t="shared" si="44"/>
        <v>0</v>
      </c>
      <c r="CE445" s="7">
        <f t="shared" si="45"/>
        <v>0</v>
      </c>
      <c r="CF445" s="7">
        <f t="shared" si="46"/>
        <v>1960</v>
      </c>
      <c r="CG445" s="7">
        <f t="shared" si="47"/>
        <v>0</v>
      </c>
      <c r="CH445" s="7">
        <f t="shared" si="48"/>
        <v>0</v>
      </c>
      <c r="CI445" s="7">
        <f t="shared" si="49"/>
        <v>1960</v>
      </c>
      <c r="CJ445" s="7">
        <f t="shared" si="50"/>
        <v>0</v>
      </c>
      <c r="CK445" s="7">
        <f t="shared" si="51"/>
        <v>0</v>
      </c>
      <c r="CL445" s="7">
        <f t="shared" si="52"/>
        <v>0</v>
      </c>
      <c r="CM445" s="7">
        <f t="shared" si="53"/>
        <v>0</v>
      </c>
      <c r="CN445" s="7">
        <f t="shared" si="54"/>
        <v>0</v>
      </c>
      <c r="CO445" s="7">
        <f t="shared" si="55"/>
        <v>0</v>
      </c>
      <c r="CP445" s="7">
        <f t="shared" si="56"/>
        <v>0</v>
      </c>
      <c r="CQ445" s="7">
        <f t="shared" si="57"/>
        <v>0</v>
      </c>
      <c r="CR445" s="7">
        <f t="shared" si="58"/>
        <v>0</v>
      </c>
      <c r="CS445" s="7">
        <f t="shared" si="59"/>
        <v>0</v>
      </c>
      <c r="CT445" s="7">
        <f t="shared" si="60"/>
        <v>0</v>
      </c>
      <c r="CU445" s="7">
        <f t="shared" si="61"/>
        <v>0</v>
      </c>
      <c r="CV445" s="7">
        <f t="shared" si="62"/>
        <v>1960</v>
      </c>
    </row>
    <row r="446" spans="1:100" hidden="1" x14ac:dyDescent="0.25">
      <c r="A446" t="s">
        <v>50</v>
      </c>
      <c r="B446">
        <v>0</v>
      </c>
      <c r="C446">
        <v>0</v>
      </c>
      <c r="D446">
        <v>0</v>
      </c>
      <c r="E446">
        <v>0</v>
      </c>
      <c r="F446">
        <v>0</v>
      </c>
      <c r="G446">
        <v>0</v>
      </c>
      <c r="H446">
        <v>0</v>
      </c>
      <c r="I446">
        <v>0</v>
      </c>
      <c r="J446">
        <v>0</v>
      </c>
      <c r="K446">
        <v>0</v>
      </c>
      <c r="L446">
        <v>0</v>
      </c>
      <c r="M446">
        <v>0</v>
      </c>
      <c r="N446">
        <v>0</v>
      </c>
      <c r="O446">
        <v>0</v>
      </c>
      <c r="P446">
        <v>0</v>
      </c>
      <c r="Q446">
        <v>0</v>
      </c>
      <c r="R446">
        <v>0</v>
      </c>
      <c r="S446">
        <v>0</v>
      </c>
      <c r="T446">
        <v>0</v>
      </c>
      <c r="U446">
        <v>0</v>
      </c>
      <c r="V446">
        <v>0</v>
      </c>
      <c r="W446">
        <v>0</v>
      </c>
      <c r="X446">
        <v>0</v>
      </c>
      <c r="Y446">
        <v>0</v>
      </c>
      <c r="Z446">
        <v>15</v>
      </c>
      <c r="AA446">
        <v>0</v>
      </c>
      <c r="AB446">
        <v>0</v>
      </c>
      <c r="AC446">
        <v>0</v>
      </c>
      <c r="AD446">
        <v>0</v>
      </c>
      <c r="AE446">
        <v>15</v>
      </c>
      <c r="AF446">
        <v>180</v>
      </c>
      <c r="AG446">
        <v>35</v>
      </c>
      <c r="AH446">
        <v>0</v>
      </c>
      <c r="AI446">
        <v>0</v>
      </c>
      <c r="AJ446">
        <v>0</v>
      </c>
      <c r="AK446">
        <v>215</v>
      </c>
      <c r="AL446">
        <v>20</v>
      </c>
      <c r="AM446">
        <v>15</v>
      </c>
      <c r="AN446">
        <v>0</v>
      </c>
      <c r="AO446">
        <v>0</v>
      </c>
      <c r="AP446">
        <v>0</v>
      </c>
      <c r="AQ446">
        <v>30</v>
      </c>
      <c r="AR446">
        <v>15</v>
      </c>
      <c r="AS446">
        <v>0</v>
      </c>
      <c r="AT446">
        <v>0</v>
      </c>
      <c r="AU446">
        <v>0</v>
      </c>
      <c r="AV446">
        <v>0</v>
      </c>
      <c r="AW446">
        <v>15</v>
      </c>
      <c r="AX446" s="7">
        <v>280</v>
      </c>
      <c r="AZ446" s="7">
        <f t="shared" si="14"/>
        <v>0</v>
      </c>
      <c r="BA446" s="7">
        <f t="shared" si="15"/>
        <v>0</v>
      </c>
      <c r="BB446" s="7">
        <f t="shared" si="16"/>
        <v>0</v>
      </c>
      <c r="BC446" s="7">
        <f t="shared" si="17"/>
        <v>0</v>
      </c>
      <c r="BD446" s="7">
        <f t="shared" si="18"/>
        <v>0</v>
      </c>
      <c r="BE446" s="7">
        <f t="shared" si="19"/>
        <v>0</v>
      </c>
      <c r="BF446" s="7">
        <f t="shared" si="20"/>
        <v>0</v>
      </c>
      <c r="BG446" s="7">
        <f t="shared" si="21"/>
        <v>0</v>
      </c>
      <c r="BH446" s="7">
        <f t="shared" si="22"/>
        <v>0</v>
      </c>
      <c r="BI446" s="7">
        <f t="shared" si="23"/>
        <v>0</v>
      </c>
      <c r="BJ446" s="7">
        <f t="shared" si="24"/>
        <v>0</v>
      </c>
      <c r="BK446" s="7">
        <f t="shared" si="25"/>
        <v>0</v>
      </c>
      <c r="BL446" s="7">
        <f t="shared" si="26"/>
        <v>0</v>
      </c>
      <c r="BM446" s="7">
        <f t="shared" si="27"/>
        <v>0</v>
      </c>
      <c r="BN446" s="7">
        <f t="shared" si="28"/>
        <v>0</v>
      </c>
      <c r="BO446" s="7">
        <f t="shared" si="29"/>
        <v>0</v>
      </c>
      <c r="BP446" s="7">
        <f t="shared" si="30"/>
        <v>0</v>
      </c>
      <c r="BQ446" s="7">
        <f t="shared" si="31"/>
        <v>0</v>
      </c>
      <c r="BR446" s="7">
        <f t="shared" si="32"/>
        <v>0</v>
      </c>
      <c r="BS446" s="7">
        <f t="shared" si="33"/>
        <v>0</v>
      </c>
      <c r="BT446" s="7">
        <f t="shared" si="34"/>
        <v>0</v>
      </c>
      <c r="BU446" s="7">
        <f t="shared" si="35"/>
        <v>0</v>
      </c>
      <c r="BV446" s="7">
        <f t="shared" si="36"/>
        <v>0</v>
      </c>
      <c r="BW446" s="7">
        <f t="shared" si="37"/>
        <v>0</v>
      </c>
      <c r="BX446" s="7">
        <f t="shared" si="38"/>
        <v>15</v>
      </c>
      <c r="BY446" s="7">
        <f t="shared" si="39"/>
        <v>0</v>
      </c>
      <c r="BZ446" s="7">
        <f t="shared" si="40"/>
        <v>0</v>
      </c>
      <c r="CA446" s="7">
        <f t="shared" si="41"/>
        <v>0</v>
      </c>
      <c r="CB446" s="7">
        <f t="shared" si="42"/>
        <v>0</v>
      </c>
      <c r="CC446" s="7">
        <f t="shared" si="43"/>
        <v>15</v>
      </c>
      <c r="CD446" s="7">
        <f t="shared" si="44"/>
        <v>180</v>
      </c>
      <c r="CE446" s="7">
        <f t="shared" si="45"/>
        <v>35</v>
      </c>
      <c r="CF446" s="7">
        <f t="shared" si="46"/>
        <v>0</v>
      </c>
      <c r="CG446" s="7">
        <f t="shared" si="47"/>
        <v>0</v>
      </c>
      <c r="CH446" s="7">
        <f t="shared" si="48"/>
        <v>0</v>
      </c>
      <c r="CI446" s="7">
        <f t="shared" si="49"/>
        <v>215</v>
      </c>
      <c r="CJ446" s="7">
        <f t="shared" si="50"/>
        <v>20</v>
      </c>
      <c r="CK446" s="7">
        <f t="shared" si="51"/>
        <v>15</v>
      </c>
      <c r="CL446" s="7">
        <f t="shared" si="52"/>
        <v>0</v>
      </c>
      <c r="CM446" s="7">
        <f t="shared" si="53"/>
        <v>0</v>
      </c>
      <c r="CN446" s="7">
        <f t="shared" si="54"/>
        <v>0</v>
      </c>
      <c r="CO446" s="7">
        <f t="shared" si="55"/>
        <v>30</v>
      </c>
      <c r="CP446" s="7">
        <f t="shared" si="56"/>
        <v>15</v>
      </c>
      <c r="CQ446" s="7">
        <f t="shared" si="57"/>
        <v>0</v>
      </c>
      <c r="CR446" s="7">
        <f t="shared" si="58"/>
        <v>0</v>
      </c>
      <c r="CS446" s="7">
        <f t="shared" si="59"/>
        <v>0</v>
      </c>
      <c r="CT446" s="7">
        <f t="shared" si="60"/>
        <v>0</v>
      </c>
      <c r="CU446" s="7">
        <f t="shared" si="61"/>
        <v>15</v>
      </c>
      <c r="CV446" s="7">
        <f t="shared" si="62"/>
        <v>280</v>
      </c>
    </row>
    <row r="447" spans="1:100" hidden="1" x14ac:dyDescent="0.25">
      <c r="A447" t="s">
        <v>51</v>
      </c>
      <c r="B447">
        <v>0</v>
      </c>
      <c r="C447">
        <v>0</v>
      </c>
      <c r="D447">
        <v>0</v>
      </c>
      <c r="E447">
        <v>0</v>
      </c>
      <c r="F447">
        <v>0</v>
      </c>
      <c r="G447">
        <v>0</v>
      </c>
      <c r="H447">
        <v>0</v>
      </c>
      <c r="I447">
        <v>0</v>
      </c>
      <c r="J447">
        <v>0</v>
      </c>
      <c r="K447">
        <v>0</v>
      </c>
      <c r="L447">
        <v>0</v>
      </c>
      <c r="M447">
        <v>0</v>
      </c>
      <c r="N447">
        <v>0</v>
      </c>
      <c r="O447">
        <v>0</v>
      </c>
      <c r="P447">
        <v>0</v>
      </c>
      <c r="Q447">
        <v>0</v>
      </c>
      <c r="R447">
        <v>0</v>
      </c>
      <c r="S447">
        <v>0</v>
      </c>
      <c r="T447">
        <v>0</v>
      </c>
      <c r="U447">
        <v>0</v>
      </c>
      <c r="V447">
        <v>0</v>
      </c>
      <c r="W447">
        <v>0</v>
      </c>
      <c r="X447">
        <v>0</v>
      </c>
      <c r="Y447">
        <v>0</v>
      </c>
      <c r="Z447">
        <v>0</v>
      </c>
      <c r="AA447">
        <v>0</v>
      </c>
      <c r="AB447">
        <v>0</v>
      </c>
      <c r="AC447">
        <v>0</v>
      </c>
      <c r="AD447">
        <v>0</v>
      </c>
      <c r="AE447">
        <v>0</v>
      </c>
      <c r="AF447">
        <v>0</v>
      </c>
      <c r="AG447">
        <v>0</v>
      </c>
      <c r="AH447">
        <v>0</v>
      </c>
      <c r="AI447">
        <v>0</v>
      </c>
      <c r="AJ447">
        <v>0</v>
      </c>
      <c r="AK447">
        <v>0</v>
      </c>
      <c r="AL447">
        <v>1465</v>
      </c>
      <c r="AM447">
        <v>0</v>
      </c>
      <c r="AN447">
        <v>0</v>
      </c>
      <c r="AO447">
        <v>0</v>
      </c>
      <c r="AP447">
        <v>0</v>
      </c>
      <c r="AQ447">
        <v>1465</v>
      </c>
      <c r="AR447">
        <v>0</v>
      </c>
      <c r="AS447">
        <v>0</v>
      </c>
      <c r="AT447">
        <v>0</v>
      </c>
      <c r="AU447">
        <v>0</v>
      </c>
      <c r="AV447">
        <v>0</v>
      </c>
      <c r="AW447">
        <v>0</v>
      </c>
      <c r="AX447" s="7">
        <v>1465</v>
      </c>
      <c r="AZ447" s="7">
        <f t="shared" si="14"/>
        <v>0</v>
      </c>
      <c r="BA447" s="7">
        <f t="shared" si="15"/>
        <v>0</v>
      </c>
      <c r="BB447" s="7">
        <f t="shared" si="16"/>
        <v>0</v>
      </c>
      <c r="BC447" s="7">
        <f t="shared" si="17"/>
        <v>0</v>
      </c>
      <c r="BD447" s="7">
        <f t="shared" si="18"/>
        <v>0</v>
      </c>
      <c r="BE447" s="7">
        <f t="shared" si="19"/>
        <v>0</v>
      </c>
      <c r="BF447" s="7">
        <f t="shared" si="20"/>
        <v>0</v>
      </c>
      <c r="BG447" s="7">
        <f t="shared" si="21"/>
        <v>0</v>
      </c>
      <c r="BH447" s="7">
        <f t="shared" si="22"/>
        <v>0</v>
      </c>
      <c r="BI447" s="7">
        <f t="shared" si="23"/>
        <v>0</v>
      </c>
      <c r="BJ447" s="7">
        <f t="shared" si="24"/>
        <v>0</v>
      </c>
      <c r="BK447" s="7">
        <f t="shared" si="25"/>
        <v>0</v>
      </c>
      <c r="BL447" s="7">
        <f t="shared" si="26"/>
        <v>0</v>
      </c>
      <c r="BM447" s="7">
        <f t="shared" si="27"/>
        <v>0</v>
      </c>
      <c r="BN447" s="7">
        <f t="shared" si="28"/>
        <v>0</v>
      </c>
      <c r="BO447" s="7">
        <f t="shared" si="29"/>
        <v>0</v>
      </c>
      <c r="BP447" s="7">
        <f t="shared" si="30"/>
        <v>0</v>
      </c>
      <c r="BQ447" s="7">
        <f t="shared" si="31"/>
        <v>0</v>
      </c>
      <c r="BR447" s="7">
        <f t="shared" si="32"/>
        <v>0</v>
      </c>
      <c r="BS447" s="7">
        <f t="shared" si="33"/>
        <v>0</v>
      </c>
      <c r="BT447" s="7">
        <f t="shared" si="34"/>
        <v>0</v>
      </c>
      <c r="BU447" s="7">
        <f t="shared" si="35"/>
        <v>0</v>
      </c>
      <c r="BV447" s="7">
        <f t="shared" si="36"/>
        <v>0</v>
      </c>
      <c r="BW447" s="7">
        <f t="shared" si="37"/>
        <v>0</v>
      </c>
      <c r="BX447" s="7">
        <f t="shared" si="38"/>
        <v>0</v>
      </c>
      <c r="BY447" s="7">
        <f t="shared" si="39"/>
        <v>0</v>
      </c>
      <c r="BZ447" s="7">
        <f t="shared" si="40"/>
        <v>0</v>
      </c>
      <c r="CA447" s="7">
        <f t="shared" si="41"/>
        <v>0</v>
      </c>
      <c r="CB447" s="7">
        <f t="shared" si="42"/>
        <v>0</v>
      </c>
      <c r="CC447" s="7">
        <f t="shared" si="43"/>
        <v>0</v>
      </c>
      <c r="CD447" s="7">
        <f t="shared" si="44"/>
        <v>0</v>
      </c>
      <c r="CE447" s="7">
        <f t="shared" si="45"/>
        <v>0</v>
      </c>
      <c r="CF447" s="7">
        <f t="shared" si="46"/>
        <v>0</v>
      </c>
      <c r="CG447" s="7">
        <f t="shared" si="47"/>
        <v>0</v>
      </c>
      <c r="CH447" s="7">
        <f t="shared" si="48"/>
        <v>0</v>
      </c>
      <c r="CI447" s="7">
        <f t="shared" si="49"/>
        <v>0</v>
      </c>
      <c r="CJ447" s="7">
        <f t="shared" si="50"/>
        <v>1465</v>
      </c>
      <c r="CK447" s="7">
        <f t="shared" si="51"/>
        <v>0</v>
      </c>
      <c r="CL447" s="7">
        <f t="shared" si="52"/>
        <v>0</v>
      </c>
      <c r="CM447" s="7">
        <f t="shared" si="53"/>
        <v>0</v>
      </c>
      <c r="CN447" s="7">
        <f t="shared" si="54"/>
        <v>0</v>
      </c>
      <c r="CO447" s="7">
        <f t="shared" si="55"/>
        <v>1465</v>
      </c>
      <c r="CP447" s="7">
        <f t="shared" si="56"/>
        <v>0</v>
      </c>
      <c r="CQ447" s="7">
        <f t="shared" si="57"/>
        <v>0</v>
      </c>
      <c r="CR447" s="7">
        <f t="shared" si="58"/>
        <v>0</v>
      </c>
      <c r="CS447" s="7">
        <f t="shared" si="59"/>
        <v>0</v>
      </c>
      <c r="CT447" s="7">
        <f t="shared" si="60"/>
        <v>0</v>
      </c>
      <c r="CU447" s="7">
        <f t="shared" si="61"/>
        <v>0</v>
      </c>
      <c r="CV447" s="7">
        <f t="shared" si="62"/>
        <v>1465</v>
      </c>
    </row>
    <row r="448" spans="1:100" hidden="1" x14ac:dyDescent="0.25">
      <c r="A448" t="s">
        <v>52</v>
      </c>
      <c r="B448">
        <v>0</v>
      </c>
      <c r="C448">
        <v>0</v>
      </c>
      <c r="D448">
        <v>0</v>
      </c>
      <c r="E448">
        <v>0</v>
      </c>
      <c r="F448">
        <v>0</v>
      </c>
      <c r="G448">
        <v>0</v>
      </c>
      <c r="H448">
        <v>0</v>
      </c>
      <c r="I448">
        <v>0</v>
      </c>
      <c r="J448">
        <v>0</v>
      </c>
      <c r="K448">
        <v>0</v>
      </c>
      <c r="L448">
        <v>0</v>
      </c>
      <c r="M448">
        <v>0</v>
      </c>
      <c r="N448">
        <v>0</v>
      </c>
      <c r="O448">
        <v>0</v>
      </c>
      <c r="P448">
        <v>0</v>
      </c>
      <c r="Q448">
        <v>0</v>
      </c>
      <c r="R448">
        <v>0</v>
      </c>
      <c r="S448">
        <v>0</v>
      </c>
      <c r="T448">
        <v>0</v>
      </c>
      <c r="U448">
        <v>0</v>
      </c>
      <c r="V448">
        <v>0</v>
      </c>
      <c r="W448">
        <v>0</v>
      </c>
      <c r="X448">
        <v>0</v>
      </c>
      <c r="Y448">
        <v>0</v>
      </c>
      <c r="Z448">
        <v>0</v>
      </c>
      <c r="AA448">
        <v>0</v>
      </c>
      <c r="AB448">
        <v>0</v>
      </c>
      <c r="AC448">
        <v>0</v>
      </c>
      <c r="AD448">
        <v>0</v>
      </c>
      <c r="AE448">
        <v>0</v>
      </c>
      <c r="AF448">
        <v>105</v>
      </c>
      <c r="AG448">
        <v>0</v>
      </c>
      <c r="AH448">
        <v>0</v>
      </c>
      <c r="AI448">
        <v>0</v>
      </c>
      <c r="AJ448">
        <v>0</v>
      </c>
      <c r="AK448">
        <v>105</v>
      </c>
      <c r="AL448">
        <v>5</v>
      </c>
      <c r="AM448">
        <v>0</v>
      </c>
      <c r="AN448">
        <v>0</v>
      </c>
      <c r="AO448">
        <v>0</v>
      </c>
      <c r="AP448">
        <v>0</v>
      </c>
      <c r="AQ448">
        <v>5</v>
      </c>
      <c r="AR448">
        <v>0</v>
      </c>
      <c r="AS448">
        <v>0</v>
      </c>
      <c r="AT448">
        <v>0</v>
      </c>
      <c r="AU448">
        <v>0</v>
      </c>
      <c r="AV448">
        <v>0</v>
      </c>
      <c r="AW448">
        <v>0</v>
      </c>
      <c r="AX448" s="7">
        <v>110</v>
      </c>
      <c r="AZ448" s="7">
        <f t="shared" si="14"/>
        <v>0</v>
      </c>
      <c r="BA448" s="7">
        <f t="shared" si="15"/>
        <v>0</v>
      </c>
      <c r="BB448" s="7">
        <f t="shared" si="16"/>
        <v>0</v>
      </c>
      <c r="BC448" s="7">
        <f t="shared" si="17"/>
        <v>0</v>
      </c>
      <c r="BD448" s="7">
        <f t="shared" si="18"/>
        <v>0</v>
      </c>
      <c r="BE448" s="7">
        <f t="shared" si="19"/>
        <v>0</v>
      </c>
      <c r="BF448" s="7">
        <f t="shared" si="20"/>
        <v>0</v>
      </c>
      <c r="BG448" s="7">
        <f t="shared" si="21"/>
        <v>0</v>
      </c>
      <c r="BH448" s="7">
        <f t="shared" si="22"/>
        <v>0</v>
      </c>
      <c r="BI448" s="7">
        <f t="shared" si="23"/>
        <v>0</v>
      </c>
      <c r="BJ448" s="7">
        <f t="shared" si="24"/>
        <v>0</v>
      </c>
      <c r="BK448" s="7">
        <f t="shared" si="25"/>
        <v>0</v>
      </c>
      <c r="BL448" s="7">
        <f t="shared" si="26"/>
        <v>0</v>
      </c>
      <c r="BM448" s="7">
        <f t="shared" si="27"/>
        <v>0</v>
      </c>
      <c r="BN448" s="7">
        <f t="shared" si="28"/>
        <v>0</v>
      </c>
      <c r="BO448" s="7">
        <f t="shared" si="29"/>
        <v>0</v>
      </c>
      <c r="BP448" s="7">
        <f t="shared" si="30"/>
        <v>0</v>
      </c>
      <c r="BQ448" s="7">
        <f t="shared" si="31"/>
        <v>0</v>
      </c>
      <c r="BR448" s="7">
        <f t="shared" si="32"/>
        <v>0</v>
      </c>
      <c r="BS448" s="7">
        <f t="shared" si="33"/>
        <v>0</v>
      </c>
      <c r="BT448" s="7">
        <f t="shared" si="34"/>
        <v>0</v>
      </c>
      <c r="BU448" s="7">
        <f t="shared" si="35"/>
        <v>0</v>
      </c>
      <c r="BV448" s="7">
        <f t="shared" si="36"/>
        <v>0</v>
      </c>
      <c r="BW448" s="7">
        <f t="shared" si="37"/>
        <v>0</v>
      </c>
      <c r="BX448" s="7">
        <f t="shared" si="38"/>
        <v>0</v>
      </c>
      <c r="BY448" s="7">
        <f t="shared" si="39"/>
        <v>0</v>
      </c>
      <c r="BZ448" s="7">
        <f t="shared" si="40"/>
        <v>0</v>
      </c>
      <c r="CA448" s="7">
        <f t="shared" si="41"/>
        <v>0</v>
      </c>
      <c r="CB448" s="7">
        <f t="shared" si="42"/>
        <v>0</v>
      </c>
      <c r="CC448" s="7">
        <f t="shared" si="43"/>
        <v>0</v>
      </c>
      <c r="CD448" s="7">
        <f t="shared" si="44"/>
        <v>105</v>
      </c>
      <c r="CE448" s="7">
        <f t="shared" si="45"/>
        <v>0</v>
      </c>
      <c r="CF448" s="7">
        <f t="shared" si="46"/>
        <v>0</v>
      </c>
      <c r="CG448" s="7">
        <f t="shared" si="47"/>
        <v>0</v>
      </c>
      <c r="CH448" s="7">
        <f t="shared" si="48"/>
        <v>0</v>
      </c>
      <c r="CI448" s="7">
        <f t="shared" si="49"/>
        <v>105</v>
      </c>
      <c r="CJ448" s="7">
        <f t="shared" si="50"/>
        <v>5</v>
      </c>
      <c r="CK448" s="7">
        <f t="shared" si="51"/>
        <v>0</v>
      </c>
      <c r="CL448" s="7">
        <f t="shared" si="52"/>
        <v>0</v>
      </c>
      <c r="CM448" s="7">
        <f t="shared" si="53"/>
        <v>0</v>
      </c>
      <c r="CN448" s="7">
        <f t="shared" si="54"/>
        <v>0</v>
      </c>
      <c r="CO448" s="7">
        <f t="shared" si="55"/>
        <v>5</v>
      </c>
      <c r="CP448" s="7">
        <f t="shared" si="56"/>
        <v>0</v>
      </c>
      <c r="CQ448" s="7">
        <f t="shared" si="57"/>
        <v>0</v>
      </c>
      <c r="CR448" s="7">
        <f t="shared" si="58"/>
        <v>0</v>
      </c>
      <c r="CS448" s="7">
        <f t="shared" si="59"/>
        <v>0</v>
      </c>
      <c r="CT448" s="7">
        <f t="shared" si="60"/>
        <v>0</v>
      </c>
      <c r="CU448" s="7">
        <f t="shared" si="61"/>
        <v>0</v>
      </c>
      <c r="CV448" s="7">
        <f t="shared" si="62"/>
        <v>110</v>
      </c>
    </row>
    <row r="449" spans="1:100" hidden="1" x14ac:dyDescent="0.25">
      <c r="A449" t="s">
        <v>53</v>
      </c>
      <c r="B449">
        <v>0</v>
      </c>
      <c r="C449">
        <v>0</v>
      </c>
      <c r="D449">
        <v>0</v>
      </c>
      <c r="E449">
        <v>0</v>
      </c>
      <c r="F449">
        <v>0</v>
      </c>
      <c r="G449">
        <v>0</v>
      </c>
      <c r="H449">
        <v>0</v>
      </c>
      <c r="I449">
        <v>0</v>
      </c>
      <c r="J449">
        <v>0</v>
      </c>
      <c r="K449">
        <v>0</v>
      </c>
      <c r="L449">
        <v>0</v>
      </c>
      <c r="M449">
        <v>0</v>
      </c>
      <c r="N449">
        <v>0</v>
      </c>
      <c r="O449">
        <v>0</v>
      </c>
      <c r="P449">
        <v>0</v>
      </c>
      <c r="Q449">
        <v>0</v>
      </c>
      <c r="R449">
        <v>0</v>
      </c>
      <c r="S449">
        <v>0</v>
      </c>
      <c r="T449">
        <v>0</v>
      </c>
      <c r="U449">
        <v>0</v>
      </c>
      <c r="V449">
        <v>0</v>
      </c>
      <c r="W449">
        <v>0</v>
      </c>
      <c r="X449">
        <v>0</v>
      </c>
      <c r="Y449">
        <v>0</v>
      </c>
      <c r="Z449">
        <v>665</v>
      </c>
      <c r="AA449">
        <v>0</v>
      </c>
      <c r="AB449">
        <v>0</v>
      </c>
      <c r="AC449">
        <v>0</v>
      </c>
      <c r="AD449">
        <v>0</v>
      </c>
      <c r="AE449">
        <v>665</v>
      </c>
      <c r="AF449">
        <v>0</v>
      </c>
      <c r="AG449">
        <v>0</v>
      </c>
      <c r="AH449">
        <v>0</v>
      </c>
      <c r="AI449">
        <v>0</v>
      </c>
      <c r="AJ449">
        <v>0</v>
      </c>
      <c r="AK449">
        <v>0</v>
      </c>
      <c r="AL449">
        <v>0</v>
      </c>
      <c r="AM449">
        <v>0</v>
      </c>
      <c r="AN449">
        <v>0</v>
      </c>
      <c r="AO449">
        <v>0</v>
      </c>
      <c r="AP449">
        <v>0</v>
      </c>
      <c r="AQ449">
        <v>0</v>
      </c>
      <c r="AR449">
        <v>0</v>
      </c>
      <c r="AS449">
        <v>0</v>
      </c>
      <c r="AT449">
        <v>0</v>
      </c>
      <c r="AU449">
        <v>0</v>
      </c>
      <c r="AV449">
        <v>0</v>
      </c>
      <c r="AW449">
        <v>0</v>
      </c>
      <c r="AX449" s="7">
        <v>665</v>
      </c>
      <c r="AZ449" s="7">
        <f t="shared" si="14"/>
        <v>0</v>
      </c>
      <c r="BA449" s="7">
        <f t="shared" si="15"/>
        <v>0</v>
      </c>
      <c r="BB449" s="7">
        <f t="shared" si="16"/>
        <v>0</v>
      </c>
      <c r="BC449" s="7">
        <f t="shared" si="17"/>
        <v>0</v>
      </c>
      <c r="BD449" s="7">
        <f t="shared" si="18"/>
        <v>0</v>
      </c>
      <c r="BE449" s="7">
        <f t="shared" si="19"/>
        <v>0</v>
      </c>
      <c r="BF449" s="7">
        <f t="shared" si="20"/>
        <v>0</v>
      </c>
      <c r="BG449" s="7">
        <f t="shared" si="21"/>
        <v>0</v>
      </c>
      <c r="BH449" s="7">
        <f t="shared" si="22"/>
        <v>0</v>
      </c>
      <c r="BI449" s="7">
        <f t="shared" si="23"/>
        <v>0</v>
      </c>
      <c r="BJ449" s="7">
        <f t="shared" si="24"/>
        <v>0</v>
      </c>
      <c r="BK449" s="7">
        <f t="shared" si="25"/>
        <v>0</v>
      </c>
      <c r="BL449" s="7">
        <f t="shared" si="26"/>
        <v>0</v>
      </c>
      <c r="BM449" s="7">
        <f t="shared" si="27"/>
        <v>0</v>
      </c>
      <c r="BN449" s="7">
        <f t="shared" si="28"/>
        <v>0</v>
      </c>
      <c r="BO449" s="7">
        <f t="shared" si="29"/>
        <v>0</v>
      </c>
      <c r="BP449" s="7">
        <f t="shared" si="30"/>
        <v>0</v>
      </c>
      <c r="BQ449" s="7">
        <f t="shared" si="31"/>
        <v>0</v>
      </c>
      <c r="BR449" s="7">
        <f t="shared" si="32"/>
        <v>0</v>
      </c>
      <c r="BS449" s="7">
        <f t="shared" si="33"/>
        <v>0</v>
      </c>
      <c r="BT449" s="7">
        <f t="shared" si="34"/>
        <v>0</v>
      </c>
      <c r="BU449" s="7">
        <f t="shared" si="35"/>
        <v>0</v>
      </c>
      <c r="BV449" s="7">
        <f t="shared" si="36"/>
        <v>0</v>
      </c>
      <c r="BW449" s="7">
        <f t="shared" si="37"/>
        <v>0</v>
      </c>
      <c r="BX449" s="7">
        <f t="shared" si="38"/>
        <v>665</v>
      </c>
      <c r="BY449" s="7">
        <f t="shared" si="39"/>
        <v>0</v>
      </c>
      <c r="BZ449" s="7">
        <f t="shared" si="40"/>
        <v>0</v>
      </c>
      <c r="CA449" s="7">
        <f t="shared" si="41"/>
        <v>0</v>
      </c>
      <c r="CB449" s="7">
        <f t="shared" si="42"/>
        <v>0</v>
      </c>
      <c r="CC449" s="7">
        <f t="shared" si="43"/>
        <v>665</v>
      </c>
      <c r="CD449" s="7">
        <f t="shared" si="44"/>
        <v>0</v>
      </c>
      <c r="CE449" s="7">
        <f t="shared" si="45"/>
        <v>0</v>
      </c>
      <c r="CF449" s="7">
        <f t="shared" si="46"/>
        <v>0</v>
      </c>
      <c r="CG449" s="7">
        <f t="shared" si="47"/>
        <v>0</v>
      </c>
      <c r="CH449" s="7">
        <f t="shared" si="48"/>
        <v>0</v>
      </c>
      <c r="CI449" s="7">
        <f t="shared" si="49"/>
        <v>0</v>
      </c>
      <c r="CJ449" s="7">
        <f t="shared" si="50"/>
        <v>0</v>
      </c>
      <c r="CK449" s="7">
        <f t="shared" si="51"/>
        <v>0</v>
      </c>
      <c r="CL449" s="7">
        <f t="shared" si="52"/>
        <v>0</v>
      </c>
      <c r="CM449" s="7">
        <f t="shared" si="53"/>
        <v>0</v>
      </c>
      <c r="CN449" s="7">
        <f t="shared" si="54"/>
        <v>0</v>
      </c>
      <c r="CO449" s="7">
        <f t="shared" si="55"/>
        <v>0</v>
      </c>
      <c r="CP449" s="7">
        <f t="shared" si="56"/>
        <v>0</v>
      </c>
      <c r="CQ449" s="7">
        <f t="shared" si="57"/>
        <v>0</v>
      </c>
      <c r="CR449" s="7">
        <f t="shared" si="58"/>
        <v>0</v>
      </c>
      <c r="CS449" s="7">
        <f t="shared" si="59"/>
        <v>0</v>
      </c>
      <c r="CT449" s="7">
        <f t="shared" si="60"/>
        <v>0</v>
      </c>
      <c r="CU449" s="7">
        <f t="shared" si="61"/>
        <v>0</v>
      </c>
      <c r="CV449" s="7">
        <f t="shared" si="62"/>
        <v>665</v>
      </c>
    </row>
    <row r="450" spans="1:100" hidden="1" x14ac:dyDescent="0.25">
      <c r="A450" t="s">
        <v>55</v>
      </c>
      <c r="B450">
        <v>0</v>
      </c>
      <c r="C450">
        <v>0</v>
      </c>
      <c r="D450">
        <v>0</v>
      </c>
      <c r="E450">
        <v>0</v>
      </c>
      <c r="F450">
        <v>0</v>
      </c>
      <c r="G450">
        <v>0</v>
      </c>
      <c r="H450">
        <v>0</v>
      </c>
      <c r="I450">
        <v>0</v>
      </c>
      <c r="J450">
        <v>0</v>
      </c>
      <c r="K450">
        <v>0</v>
      </c>
      <c r="L450">
        <v>0</v>
      </c>
      <c r="M450">
        <v>0</v>
      </c>
      <c r="N450">
        <v>0</v>
      </c>
      <c r="O450">
        <v>0</v>
      </c>
      <c r="P450">
        <v>0</v>
      </c>
      <c r="Q450">
        <v>0</v>
      </c>
      <c r="R450">
        <v>0</v>
      </c>
      <c r="S450">
        <v>0</v>
      </c>
      <c r="T450">
        <v>110</v>
      </c>
      <c r="U450">
        <v>0</v>
      </c>
      <c r="V450">
        <v>0</v>
      </c>
      <c r="W450">
        <v>0</v>
      </c>
      <c r="X450">
        <v>0</v>
      </c>
      <c r="Y450">
        <v>110</v>
      </c>
      <c r="Z450">
        <v>120</v>
      </c>
      <c r="AA450">
        <v>0</v>
      </c>
      <c r="AB450">
        <v>0</v>
      </c>
      <c r="AC450">
        <v>0</v>
      </c>
      <c r="AD450">
        <v>0</v>
      </c>
      <c r="AE450">
        <v>120</v>
      </c>
      <c r="AF450">
        <v>65</v>
      </c>
      <c r="AG450">
        <v>0</v>
      </c>
      <c r="AH450">
        <v>0</v>
      </c>
      <c r="AI450">
        <v>0</v>
      </c>
      <c r="AJ450">
        <v>0</v>
      </c>
      <c r="AK450">
        <v>65</v>
      </c>
      <c r="AL450">
        <v>345</v>
      </c>
      <c r="AM450">
        <v>35</v>
      </c>
      <c r="AN450">
        <v>0</v>
      </c>
      <c r="AO450">
        <v>0</v>
      </c>
      <c r="AP450">
        <v>0</v>
      </c>
      <c r="AQ450">
        <v>385</v>
      </c>
      <c r="AR450">
        <v>120</v>
      </c>
      <c r="AS450">
        <v>25</v>
      </c>
      <c r="AT450">
        <v>0</v>
      </c>
      <c r="AU450">
        <v>0</v>
      </c>
      <c r="AV450">
        <v>0</v>
      </c>
      <c r="AW450">
        <v>145</v>
      </c>
      <c r="AX450" s="7">
        <v>825</v>
      </c>
      <c r="AZ450" s="7">
        <f t="shared" si="14"/>
        <v>0</v>
      </c>
      <c r="BA450" s="7">
        <f t="shared" si="15"/>
        <v>0</v>
      </c>
      <c r="BB450" s="7">
        <f t="shared" si="16"/>
        <v>0</v>
      </c>
      <c r="BC450" s="7">
        <f t="shared" si="17"/>
        <v>0</v>
      </c>
      <c r="BD450" s="7">
        <f t="shared" si="18"/>
        <v>0</v>
      </c>
      <c r="BE450" s="7">
        <f t="shared" si="19"/>
        <v>0</v>
      </c>
      <c r="BF450" s="7">
        <f t="shared" si="20"/>
        <v>0</v>
      </c>
      <c r="BG450" s="7">
        <f t="shared" si="21"/>
        <v>0</v>
      </c>
      <c r="BH450" s="7">
        <f t="shared" si="22"/>
        <v>0</v>
      </c>
      <c r="BI450" s="7">
        <f t="shared" si="23"/>
        <v>0</v>
      </c>
      <c r="BJ450" s="7">
        <f t="shared" si="24"/>
        <v>0</v>
      </c>
      <c r="BK450" s="7">
        <f t="shared" si="25"/>
        <v>0</v>
      </c>
      <c r="BL450" s="7">
        <f t="shared" si="26"/>
        <v>0</v>
      </c>
      <c r="BM450" s="7">
        <f t="shared" si="27"/>
        <v>0</v>
      </c>
      <c r="BN450" s="7">
        <f t="shared" si="28"/>
        <v>0</v>
      </c>
      <c r="BO450" s="7">
        <f t="shared" si="29"/>
        <v>0</v>
      </c>
      <c r="BP450" s="7">
        <f t="shared" si="30"/>
        <v>0</v>
      </c>
      <c r="BQ450" s="7">
        <f t="shared" si="31"/>
        <v>0</v>
      </c>
      <c r="BR450" s="7">
        <f t="shared" si="32"/>
        <v>110</v>
      </c>
      <c r="BS450" s="7">
        <f t="shared" si="33"/>
        <v>0</v>
      </c>
      <c r="BT450" s="7">
        <f t="shared" si="34"/>
        <v>0</v>
      </c>
      <c r="BU450" s="7">
        <f t="shared" si="35"/>
        <v>0</v>
      </c>
      <c r="BV450" s="7">
        <f t="shared" si="36"/>
        <v>0</v>
      </c>
      <c r="BW450" s="7">
        <f t="shared" si="37"/>
        <v>110</v>
      </c>
      <c r="BX450" s="7">
        <f t="shared" si="38"/>
        <v>120</v>
      </c>
      <c r="BY450" s="7">
        <f t="shared" si="39"/>
        <v>0</v>
      </c>
      <c r="BZ450" s="7">
        <f t="shared" si="40"/>
        <v>0</v>
      </c>
      <c r="CA450" s="7">
        <f t="shared" si="41"/>
        <v>0</v>
      </c>
      <c r="CB450" s="7">
        <f t="shared" si="42"/>
        <v>0</v>
      </c>
      <c r="CC450" s="7">
        <f t="shared" si="43"/>
        <v>120</v>
      </c>
      <c r="CD450" s="7">
        <f t="shared" si="44"/>
        <v>65</v>
      </c>
      <c r="CE450" s="7">
        <f t="shared" si="45"/>
        <v>0</v>
      </c>
      <c r="CF450" s="7">
        <f t="shared" si="46"/>
        <v>0</v>
      </c>
      <c r="CG450" s="7">
        <f t="shared" si="47"/>
        <v>0</v>
      </c>
      <c r="CH450" s="7">
        <f t="shared" si="48"/>
        <v>0</v>
      </c>
      <c r="CI450" s="7">
        <f t="shared" si="49"/>
        <v>65</v>
      </c>
      <c r="CJ450" s="7">
        <f t="shared" si="50"/>
        <v>345</v>
      </c>
      <c r="CK450" s="7">
        <f t="shared" si="51"/>
        <v>35</v>
      </c>
      <c r="CL450" s="7">
        <f t="shared" si="52"/>
        <v>0</v>
      </c>
      <c r="CM450" s="7">
        <f t="shared" si="53"/>
        <v>0</v>
      </c>
      <c r="CN450" s="7">
        <f t="shared" si="54"/>
        <v>0</v>
      </c>
      <c r="CO450" s="7">
        <f t="shared" si="55"/>
        <v>385</v>
      </c>
      <c r="CP450" s="7">
        <f t="shared" si="56"/>
        <v>120</v>
      </c>
      <c r="CQ450" s="7">
        <f t="shared" si="57"/>
        <v>25</v>
      </c>
      <c r="CR450" s="7">
        <f t="shared" si="58"/>
        <v>0</v>
      </c>
      <c r="CS450" s="7">
        <f t="shared" si="59"/>
        <v>0</v>
      </c>
      <c r="CT450" s="7">
        <f t="shared" si="60"/>
        <v>0</v>
      </c>
      <c r="CU450" s="7">
        <f t="shared" si="61"/>
        <v>145</v>
      </c>
      <c r="CV450" s="7">
        <f t="shared" si="62"/>
        <v>825</v>
      </c>
    </row>
    <row r="451" spans="1:100" hidden="1" x14ac:dyDescent="0.25">
      <c r="A451" t="s">
        <v>56</v>
      </c>
      <c r="B451">
        <v>0</v>
      </c>
      <c r="C451">
        <v>0</v>
      </c>
      <c r="D451">
        <v>0</v>
      </c>
      <c r="E451">
        <v>0</v>
      </c>
      <c r="F451">
        <v>0</v>
      </c>
      <c r="G451">
        <v>0</v>
      </c>
      <c r="H451">
        <v>0</v>
      </c>
      <c r="I451">
        <v>0</v>
      </c>
      <c r="J451">
        <v>0</v>
      </c>
      <c r="K451">
        <v>0</v>
      </c>
      <c r="L451">
        <v>0</v>
      </c>
      <c r="M451">
        <v>0</v>
      </c>
      <c r="N451">
        <v>0</v>
      </c>
      <c r="O451">
        <v>0</v>
      </c>
      <c r="P451">
        <v>0</v>
      </c>
      <c r="Q451">
        <v>0</v>
      </c>
      <c r="R451">
        <v>0</v>
      </c>
      <c r="S451">
        <v>0</v>
      </c>
      <c r="T451">
        <v>0</v>
      </c>
      <c r="U451">
        <v>0</v>
      </c>
      <c r="V451">
        <v>0</v>
      </c>
      <c r="W451">
        <v>0</v>
      </c>
      <c r="X451">
        <v>0</v>
      </c>
      <c r="Y451">
        <v>0</v>
      </c>
      <c r="Z451">
        <v>0</v>
      </c>
      <c r="AA451">
        <v>0</v>
      </c>
      <c r="AB451">
        <v>0</v>
      </c>
      <c r="AC451">
        <v>0</v>
      </c>
      <c r="AD451">
        <v>0</v>
      </c>
      <c r="AE451">
        <v>0</v>
      </c>
      <c r="AF451">
        <v>0</v>
      </c>
      <c r="AG451">
        <v>0</v>
      </c>
      <c r="AH451">
        <v>0</v>
      </c>
      <c r="AI451">
        <v>215</v>
      </c>
      <c r="AJ451">
        <v>0</v>
      </c>
      <c r="AK451">
        <v>215</v>
      </c>
      <c r="AL451">
        <v>0</v>
      </c>
      <c r="AM451">
        <v>0</v>
      </c>
      <c r="AN451">
        <v>0</v>
      </c>
      <c r="AO451">
        <v>0</v>
      </c>
      <c r="AP451">
        <v>0</v>
      </c>
      <c r="AQ451">
        <v>0</v>
      </c>
      <c r="AR451">
        <v>0</v>
      </c>
      <c r="AS451">
        <v>0</v>
      </c>
      <c r="AT451">
        <v>0</v>
      </c>
      <c r="AU451">
        <v>0</v>
      </c>
      <c r="AV451">
        <v>0</v>
      </c>
      <c r="AW451">
        <v>0</v>
      </c>
      <c r="AX451" s="7">
        <v>215</v>
      </c>
      <c r="AZ451" s="7">
        <f t="shared" si="14"/>
        <v>0</v>
      </c>
      <c r="BA451" s="7">
        <f t="shared" si="15"/>
        <v>0</v>
      </c>
      <c r="BB451" s="7">
        <f t="shared" si="16"/>
        <v>0</v>
      </c>
      <c r="BC451" s="7">
        <f t="shared" si="17"/>
        <v>0</v>
      </c>
      <c r="BD451" s="7">
        <f t="shared" si="18"/>
        <v>0</v>
      </c>
      <c r="BE451" s="7">
        <f t="shared" si="19"/>
        <v>0</v>
      </c>
      <c r="BF451" s="7">
        <f t="shared" si="20"/>
        <v>0</v>
      </c>
      <c r="BG451" s="7">
        <f t="shared" si="21"/>
        <v>0</v>
      </c>
      <c r="BH451" s="7">
        <f t="shared" si="22"/>
        <v>0</v>
      </c>
      <c r="BI451" s="7">
        <f t="shared" si="23"/>
        <v>0</v>
      </c>
      <c r="BJ451" s="7">
        <f t="shared" si="24"/>
        <v>0</v>
      </c>
      <c r="BK451" s="7">
        <f t="shared" si="25"/>
        <v>0</v>
      </c>
      <c r="BL451" s="7">
        <f t="shared" si="26"/>
        <v>0</v>
      </c>
      <c r="BM451" s="7">
        <f t="shared" si="27"/>
        <v>0</v>
      </c>
      <c r="BN451" s="7">
        <f t="shared" si="28"/>
        <v>0</v>
      </c>
      <c r="BO451" s="7">
        <f t="shared" si="29"/>
        <v>0</v>
      </c>
      <c r="BP451" s="7">
        <f t="shared" si="30"/>
        <v>0</v>
      </c>
      <c r="BQ451" s="7">
        <f t="shared" si="31"/>
        <v>0</v>
      </c>
      <c r="BR451" s="7">
        <f t="shared" si="32"/>
        <v>0</v>
      </c>
      <c r="BS451" s="7">
        <f t="shared" si="33"/>
        <v>0</v>
      </c>
      <c r="BT451" s="7">
        <f t="shared" si="34"/>
        <v>0</v>
      </c>
      <c r="BU451" s="7">
        <f t="shared" si="35"/>
        <v>0</v>
      </c>
      <c r="BV451" s="7">
        <f t="shared" si="36"/>
        <v>0</v>
      </c>
      <c r="BW451" s="7">
        <f t="shared" si="37"/>
        <v>0</v>
      </c>
      <c r="BX451" s="7">
        <f t="shared" si="38"/>
        <v>0</v>
      </c>
      <c r="BY451" s="7">
        <f t="shared" si="39"/>
        <v>0</v>
      </c>
      <c r="BZ451" s="7">
        <f t="shared" si="40"/>
        <v>0</v>
      </c>
      <c r="CA451" s="7">
        <f t="shared" si="41"/>
        <v>0</v>
      </c>
      <c r="CB451" s="7">
        <f t="shared" si="42"/>
        <v>0</v>
      </c>
      <c r="CC451" s="7">
        <f t="shared" si="43"/>
        <v>0</v>
      </c>
      <c r="CD451" s="7">
        <f t="shared" si="44"/>
        <v>0</v>
      </c>
      <c r="CE451" s="7">
        <f t="shared" si="45"/>
        <v>0</v>
      </c>
      <c r="CF451" s="7">
        <f t="shared" si="46"/>
        <v>0</v>
      </c>
      <c r="CG451" s="7">
        <f t="shared" si="47"/>
        <v>215</v>
      </c>
      <c r="CH451" s="7">
        <f t="shared" si="48"/>
        <v>0</v>
      </c>
      <c r="CI451" s="7">
        <f t="shared" si="49"/>
        <v>215</v>
      </c>
      <c r="CJ451" s="7">
        <f t="shared" si="50"/>
        <v>0</v>
      </c>
      <c r="CK451" s="7">
        <f t="shared" si="51"/>
        <v>0</v>
      </c>
      <c r="CL451" s="7">
        <f t="shared" si="52"/>
        <v>0</v>
      </c>
      <c r="CM451" s="7">
        <f t="shared" si="53"/>
        <v>0</v>
      </c>
      <c r="CN451" s="7">
        <f t="shared" si="54"/>
        <v>0</v>
      </c>
      <c r="CO451" s="7">
        <f t="shared" si="55"/>
        <v>0</v>
      </c>
      <c r="CP451" s="7">
        <f t="shared" si="56"/>
        <v>0</v>
      </c>
      <c r="CQ451" s="7">
        <f t="shared" si="57"/>
        <v>0</v>
      </c>
      <c r="CR451" s="7">
        <f t="shared" si="58"/>
        <v>0</v>
      </c>
      <c r="CS451" s="7">
        <f t="shared" si="59"/>
        <v>0</v>
      </c>
      <c r="CT451" s="7">
        <f t="shared" si="60"/>
        <v>0</v>
      </c>
      <c r="CU451" s="7">
        <f t="shared" si="61"/>
        <v>0</v>
      </c>
      <c r="CV451" s="7">
        <f t="shared" si="62"/>
        <v>215</v>
      </c>
    </row>
    <row r="452" spans="1:100" hidden="1" x14ac:dyDescent="0.25">
      <c r="A452" t="s">
        <v>57</v>
      </c>
      <c r="B452">
        <v>0</v>
      </c>
      <c r="C452">
        <v>0</v>
      </c>
      <c r="D452">
        <v>0</v>
      </c>
      <c r="E452">
        <v>0</v>
      </c>
      <c r="F452">
        <v>0</v>
      </c>
      <c r="G452">
        <v>0</v>
      </c>
      <c r="H452">
        <v>0</v>
      </c>
      <c r="I452">
        <v>0</v>
      </c>
      <c r="J452">
        <v>0</v>
      </c>
      <c r="K452">
        <v>0</v>
      </c>
      <c r="L452">
        <v>0</v>
      </c>
      <c r="M452">
        <v>0</v>
      </c>
      <c r="N452">
        <v>0</v>
      </c>
      <c r="O452">
        <v>0</v>
      </c>
      <c r="P452">
        <v>0</v>
      </c>
      <c r="Q452">
        <v>0</v>
      </c>
      <c r="R452">
        <v>0</v>
      </c>
      <c r="S452">
        <v>0</v>
      </c>
      <c r="T452">
        <v>0</v>
      </c>
      <c r="U452">
        <v>0</v>
      </c>
      <c r="V452">
        <v>0</v>
      </c>
      <c r="W452">
        <v>0</v>
      </c>
      <c r="X452">
        <v>0</v>
      </c>
      <c r="Y452">
        <v>0</v>
      </c>
      <c r="Z452">
        <v>0</v>
      </c>
      <c r="AA452">
        <v>0</v>
      </c>
      <c r="AB452">
        <v>5</v>
      </c>
      <c r="AC452">
        <v>0</v>
      </c>
      <c r="AD452">
        <v>0</v>
      </c>
      <c r="AE452">
        <v>5</v>
      </c>
      <c r="AF452">
        <v>55</v>
      </c>
      <c r="AG452">
        <v>0</v>
      </c>
      <c r="AH452">
        <v>0</v>
      </c>
      <c r="AI452">
        <v>0</v>
      </c>
      <c r="AJ452">
        <v>0</v>
      </c>
      <c r="AK452">
        <v>55</v>
      </c>
      <c r="AL452">
        <v>0</v>
      </c>
      <c r="AM452">
        <v>0</v>
      </c>
      <c r="AN452">
        <v>0</v>
      </c>
      <c r="AO452">
        <v>0</v>
      </c>
      <c r="AP452">
        <v>0</v>
      </c>
      <c r="AQ452">
        <v>0</v>
      </c>
      <c r="AR452">
        <v>0</v>
      </c>
      <c r="AS452">
        <v>0</v>
      </c>
      <c r="AT452">
        <v>0</v>
      </c>
      <c r="AU452">
        <v>0</v>
      </c>
      <c r="AV452">
        <v>0</v>
      </c>
      <c r="AW452">
        <v>0</v>
      </c>
      <c r="AX452" s="7">
        <v>60</v>
      </c>
      <c r="AZ452" s="7">
        <f t="shared" si="14"/>
        <v>0</v>
      </c>
      <c r="BA452" s="7">
        <f t="shared" si="15"/>
        <v>0</v>
      </c>
      <c r="BB452" s="7">
        <f t="shared" si="16"/>
        <v>0</v>
      </c>
      <c r="BC452" s="7">
        <f t="shared" si="17"/>
        <v>0</v>
      </c>
      <c r="BD452" s="7">
        <f t="shared" si="18"/>
        <v>0</v>
      </c>
      <c r="BE452" s="7">
        <f t="shared" si="19"/>
        <v>0</v>
      </c>
      <c r="BF452" s="7">
        <f t="shared" si="20"/>
        <v>0</v>
      </c>
      <c r="BG452" s="7">
        <f t="shared" si="21"/>
        <v>0</v>
      </c>
      <c r="BH452" s="7">
        <f t="shared" si="22"/>
        <v>0</v>
      </c>
      <c r="BI452" s="7">
        <f t="shared" si="23"/>
        <v>0</v>
      </c>
      <c r="BJ452" s="7">
        <f t="shared" si="24"/>
        <v>0</v>
      </c>
      <c r="BK452" s="7">
        <f t="shared" si="25"/>
        <v>0</v>
      </c>
      <c r="BL452" s="7">
        <f t="shared" si="26"/>
        <v>0</v>
      </c>
      <c r="BM452" s="7">
        <f t="shared" si="27"/>
        <v>0</v>
      </c>
      <c r="BN452" s="7">
        <f t="shared" si="28"/>
        <v>0</v>
      </c>
      <c r="BO452" s="7">
        <f t="shared" si="29"/>
        <v>0</v>
      </c>
      <c r="BP452" s="7">
        <f t="shared" si="30"/>
        <v>0</v>
      </c>
      <c r="BQ452" s="7">
        <f t="shared" si="31"/>
        <v>0</v>
      </c>
      <c r="BR452" s="7">
        <f t="shared" si="32"/>
        <v>0</v>
      </c>
      <c r="BS452" s="7">
        <f t="shared" si="33"/>
        <v>0</v>
      </c>
      <c r="BT452" s="7">
        <f t="shared" si="34"/>
        <v>0</v>
      </c>
      <c r="BU452" s="7">
        <f t="shared" si="35"/>
        <v>0</v>
      </c>
      <c r="BV452" s="7">
        <f t="shared" si="36"/>
        <v>0</v>
      </c>
      <c r="BW452" s="7">
        <f t="shared" si="37"/>
        <v>0</v>
      </c>
      <c r="BX452" s="7">
        <f t="shared" si="38"/>
        <v>0</v>
      </c>
      <c r="BY452" s="7">
        <f t="shared" si="39"/>
        <v>0</v>
      </c>
      <c r="BZ452" s="7">
        <f t="shared" si="40"/>
        <v>5</v>
      </c>
      <c r="CA452" s="7">
        <f t="shared" si="41"/>
        <v>0</v>
      </c>
      <c r="CB452" s="7">
        <f t="shared" si="42"/>
        <v>0</v>
      </c>
      <c r="CC452" s="7">
        <f t="shared" si="43"/>
        <v>5</v>
      </c>
      <c r="CD452" s="7">
        <f t="shared" si="44"/>
        <v>55</v>
      </c>
      <c r="CE452" s="7">
        <f t="shared" si="45"/>
        <v>0</v>
      </c>
      <c r="CF452" s="7">
        <f t="shared" si="46"/>
        <v>0</v>
      </c>
      <c r="CG452" s="7">
        <f t="shared" si="47"/>
        <v>0</v>
      </c>
      <c r="CH452" s="7">
        <f t="shared" si="48"/>
        <v>0</v>
      </c>
      <c r="CI452" s="7">
        <f t="shared" si="49"/>
        <v>55</v>
      </c>
      <c r="CJ452" s="7">
        <f t="shared" si="50"/>
        <v>0</v>
      </c>
      <c r="CK452" s="7">
        <f t="shared" si="51"/>
        <v>0</v>
      </c>
      <c r="CL452" s="7">
        <f t="shared" si="52"/>
        <v>0</v>
      </c>
      <c r="CM452" s="7">
        <f t="shared" si="53"/>
        <v>0</v>
      </c>
      <c r="CN452" s="7">
        <f t="shared" si="54"/>
        <v>0</v>
      </c>
      <c r="CO452" s="7">
        <f t="shared" si="55"/>
        <v>0</v>
      </c>
      <c r="CP452" s="7">
        <f t="shared" si="56"/>
        <v>0</v>
      </c>
      <c r="CQ452" s="7">
        <f t="shared" si="57"/>
        <v>0</v>
      </c>
      <c r="CR452" s="7">
        <f t="shared" si="58"/>
        <v>0</v>
      </c>
      <c r="CS452" s="7">
        <f t="shared" si="59"/>
        <v>0</v>
      </c>
      <c r="CT452" s="7">
        <f t="shared" si="60"/>
        <v>0</v>
      </c>
      <c r="CU452" s="7">
        <f t="shared" si="61"/>
        <v>0</v>
      </c>
      <c r="CV452" s="7">
        <f t="shared" si="62"/>
        <v>60</v>
      </c>
    </row>
    <row r="453" spans="1:100" hidden="1" x14ac:dyDescent="0.25">
      <c r="A453" t="s">
        <v>58</v>
      </c>
      <c r="B453">
        <v>0</v>
      </c>
      <c r="C453">
        <v>0</v>
      </c>
      <c r="D453">
        <v>0</v>
      </c>
      <c r="E453">
        <v>0</v>
      </c>
      <c r="F453">
        <v>0</v>
      </c>
      <c r="G453">
        <v>0</v>
      </c>
      <c r="H453">
        <v>0</v>
      </c>
      <c r="I453">
        <v>0</v>
      </c>
      <c r="J453">
        <v>0</v>
      </c>
      <c r="K453">
        <v>0</v>
      </c>
      <c r="L453">
        <v>0</v>
      </c>
      <c r="M453">
        <v>0</v>
      </c>
      <c r="N453">
        <v>0</v>
      </c>
      <c r="O453">
        <v>0</v>
      </c>
      <c r="P453">
        <v>0</v>
      </c>
      <c r="Q453">
        <v>0</v>
      </c>
      <c r="R453">
        <v>0</v>
      </c>
      <c r="S453">
        <v>0</v>
      </c>
      <c r="T453">
        <v>0</v>
      </c>
      <c r="U453">
        <v>0</v>
      </c>
      <c r="V453">
        <v>0</v>
      </c>
      <c r="W453">
        <v>0</v>
      </c>
      <c r="X453">
        <v>0</v>
      </c>
      <c r="Y453">
        <v>0</v>
      </c>
      <c r="Z453">
        <v>0</v>
      </c>
      <c r="AA453">
        <v>0</v>
      </c>
      <c r="AB453">
        <v>0</v>
      </c>
      <c r="AC453">
        <v>0</v>
      </c>
      <c r="AD453">
        <v>0</v>
      </c>
      <c r="AE453">
        <v>0</v>
      </c>
      <c r="AF453">
        <v>825</v>
      </c>
      <c r="AG453">
        <v>0</v>
      </c>
      <c r="AH453">
        <v>0</v>
      </c>
      <c r="AI453">
        <v>0</v>
      </c>
      <c r="AJ453">
        <v>0</v>
      </c>
      <c r="AK453">
        <v>825</v>
      </c>
      <c r="AL453">
        <v>0</v>
      </c>
      <c r="AM453">
        <v>0</v>
      </c>
      <c r="AN453">
        <v>0</v>
      </c>
      <c r="AO453">
        <v>0</v>
      </c>
      <c r="AP453">
        <v>0</v>
      </c>
      <c r="AQ453">
        <v>0</v>
      </c>
      <c r="AR453">
        <v>0</v>
      </c>
      <c r="AS453">
        <v>0</v>
      </c>
      <c r="AT453">
        <v>0</v>
      </c>
      <c r="AU453">
        <v>0</v>
      </c>
      <c r="AV453">
        <v>0</v>
      </c>
      <c r="AW453">
        <v>0</v>
      </c>
      <c r="AX453" s="7">
        <v>830</v>
      </c>
      <c r="AZ453" s="7">
        <f t="shared" si="14"/>
        <v>0</v>
      </c>
      <c r="BA453" s="7">
        <f t="shared" si="15"/>
        <v>0</v>
      </c>
      <c r="BB453" s="7">
        <f t="shared" si="16"/>
        <v>0</v>
      </c>
      <c r="BC453" s="7">
        <f t="shared" si="17"/>
        <v>0</v>
      </c>
      <c r="BD453" s="7">
        <f t="shared" si="18"/>
        <v>0</v>
      </c>
      <c r="BE453" s="7">
        <f t="shared" si="19"/>
        <v>0</v>
      </c>
      <c r="BF453" s="7">
        <f t="shared" si="20"/>
        <v>0</v>
      </c>
      <c r="BG453" s="7">
        <f t="shared" si="21"/>
        <v>0</v>
      </c>
      <c r="BH453" s="7">
        <f t="shared" si="22"/>
        <v>0</v>
      </c>
      <c r="BI453" s="7">
        <f t="shared" si="23"/>
        <v>0</v>
      </c>
      <c r="BJ453" s="7">
        <f t="shared" si="24"/>
        <v>0</v>
      </c>
      <c r="BK453" s="7">
        <f t="shared" si="25"/>
        <v>0</v>
      </c>
      <c r="BL453" s="7">
        <f t="shared" si="26"/>
        <v>0</v>
      </c>
      <c r="BM453" s="7">
        <f t="shared" si="27"/>
        <v>0</v>
      </c>
      <c r="BN453" s="7">
        <f t="shared" si="28"/>
        <v>0</v>
      </c>
      <c r="BO453" s="7">
        <f t="shared" si="29"/>
        <v>0</v>
      </c>
      <c r="BP453" s="7">
        <f t="shared" si="30"/>
        <v>0</v>
      </c>
      <c r="BQ453" s="7">
        <f t="shared" si="31"/>
        <v>0</v>
      </c>
      <c r="BR453" s="7">
        <f t="shared" si="32"/>
        <v>0</v>
      </c>
      <c r="BS453" s="7">
        <f t="shared" si="33"/>
        <v>0</v>
      </c>
      <c r="BT453" s="7">
        <f t="shared" si="34"/>
        <v>0</v>
      </c>
      <c r="BU453" s="7">
        <f t="shared" si="35"/>
        <v>0</v>
      </c>
      <c r="BV453" s="7">
        <f t="shared" si="36"/>
        <v>0</v>
      </c>
      <c r="BW453" s="7">
        <f t="shared" si="37"/>
        <v>0</v>
      </c>
      <c r="BX453" s="7">
        <f t="shared" si="38"/>
        <v>0</v>
      </c>
      <c r="BY453" s="7">
        <f t="shared" si="39"/>
        <v>0</v>
      </c>
      <c r="BZ453" s="7">
        <f t="shared" si="40"/>
        <v>0</v>
      </c>
      <c r="CA453" s="7">
        <f t="shared" si="41"/>
        <v>0</v>
      </c>
      <c r="CB453" s="7">
        <f t="shared" si="42"/>
        <v>0</v>
      </c>
      <c r="CC453" s="7">
        <f t="shared" si="43"/>
        <v>0</v>
      </c>
      <c r="CD453" s="7">
        <f t="shared" si="44"/>
        <v>825</v>
      </c>
      <c r="CE453" s="7">
        <f t="shared" si="45"/>
        <v>0</v>
      </c>
      <c r="CF453" s="7">
        <f t="shared" si="46"/>
        <v>0</v>
      </c>
      <c r="CG453" s="7">
        <f t="shared" si="47"/>
        <v>0</v>
      </c>
      <c r="CH453" s="7">
        <f t="shared" si="48"/>
        <v>0</v>
      </c>
      <c r="CI453" s="7">
        <f t="shared" si="49"/>
        <v>825</v>
      </c>
      <c r="CJ453" s="7">
        <f t="shared" si="50"/>
        <v>0</v>
      </c>
      <c r="CK453" s="7">
        <f t="shared" si="51"/>
        <v>0</v>
      </c>
      <c r="CL453" s="7">
        <f t="shared" si="52"/>
        <v>0</v>
      </c>
      <c r="CM453" s="7">
        <f t="shared" si="53"/>
        <v>0</v>
      </c>
      <c r="CN453" s="7">
        <f t="shared" si="54"/>
        <v>0</v>
      </c>
      <c r="CO453" s="7">
        <f t="shared" si="55"/>
        <v>0</v>
      </c>
      <c r="CP453" s="7">
        <f t="shared" si="56"/>
        <v>0</v>
      </c>
      <c r="CQ453" s="7">
        <f t="shared" si="57"/>
        <v>0</v>
      </c>
      <c r="CR453" s="7">
        <f t="shared" si="58"/>
        <v>0</v>
      </c>
      <c r="CS453" s="7">
        <f t="shared" si="59"/>
        <v>0</v>
      </c>
      <c r="CT453" s="7">
        <f t="shared" si="60"/>
        <v>0</v>
      </c>
      <c r="CU453" s="7">
        <f t="shared" si="61"/>
        <v>0</v>
      </c>
      <c r="CV453" s="7">
        <f t="shared" si="62"/>
        <v>830</v>
      </c>
    </row>
    <row r="454" spans="1:100" hidden="1" x14ac:dyDescent="0.25">
      <c r="A454" t="s">
        <v>59</v>
      </c>
      <c r="B454">
        <v>0</v>
      </c>
      <c r="C454">
        <v>0</v>
      </c>
      <c r="D454">
        <v>0</v>
      </c>
      <c r="E454">
        <v>0</v>
      </c>
      <c r="F454">
        <v>0</v>
      </c>
      <c r="G454">
        <v>0</v>
      </c>
      <c r="H454">
        <v>0</v>
      </c>
      <c r="I454">
        <v>0</v>
      </c>
      <c r="J454">
        <v>0</v>
      </c>
      <c r="K454">
        <v>0</v>
      </c>
      <c r="L454">
        <v>0</v>
      </c>
      <c r="M454">
        <v>0</v>
      </c>
      <c r="N454">
        <v>0</v>
      </c>
      <c r="O454">
        <v>0</v>
      </c>
      <c r="P454">
        <v>0</v>
      </c>
      <c r="Q454">
        <v>0</v>
      </c>
      <c r="R454">
        <v>0</v>
      </c>
      <c r="S454">
        <v>0</v>
      </c>
      <c r="T454">
        <v>5</v>
      </c>
      <c r="U454">
        <v>0</v>
      </c>
      <c r="V454">
        <v>0</v>
      </c>
      <c r="W454">
        <v>0</v>
      </c>
      <c r="X454">
        <v>0</v>
      </c>
      <c r="Y454">
        <v>5</v>
      </c>
      <c r="Z454">
        <v>10</v>
      </c>
      <c r="AA454">
        <v>0</v>
      </c>
      <c r="AB454">
        <v>0</v>
      </c>
      <c r="AC454">
        <v>0</v>
      </c>
      <c r="AD454">
        <v>0</v>
      </c>
      <c r="AE454">
        <v>10</v>
      </c>
      <c r="AF454">
        <v>345</v>
      </c>
      <c r="AG454">
        <v>0</v>
      </c>
      <c r="AH454">
        <v>0</v>
      </c>
      <c r="AI454">
        <v>0</v>
      </c>
      <c r="AJ454">
        <v>0</v>
      </c>
      <c r="AK454">
        <v>345</v>
      </c>
      <c r="AL454">
        <v>0</v>
      </c>
      <c r="AM454">
        <v>0</v>
      </c>
      <c r="AN454">
        <v>0</v>
      </c>
      <c r="AO454">
        <v>0</v>
      </c>
      <c r="AP454">
        <v>0</v>
      </c>
      <c r="AQ454">
        <v>5</v>
      </c>
      <c r="AR454">
        <v>0</v>
      </c>
      <c r="AS454">
        <v>0</v>
      </c>
      <c r="AT454">
        <v>0</v>
      </c>
      <c r="AU454">
        <v>0</v>
      </c>
      <c r="AV454">
        <v>0</v>
      </c>
      <c r="AW454">
        <v>0</v>
      </c>
      <c r="AX454" s="7">
        <v>365</v>
      </c>
      <c r="AZ454" s="7">
        <f t="shared" si="14"/>
        <v>0</v>
      </c>
      <c r="BA454" s="7">
        <f t="shared" si="15"/>
        <v>0</v>
      </c>
      <c r="BB454" s="7">
        <f t="shared" si="16"/>
        <v>0</v>
      </c>
      <c r="BC454" s="7">
        <f t="shared" si="17"/>
        <v>0</v>
      </c>
      <c r="BD454" s="7">
        <f t="shared" si="18"/>
        <v>0</v>
      </c>
      <c r="BE454" s="7">
        <f t="shared" si="19"/>
        <v>0</v>
      </c>
      <c r="BF454" s="7">
        <f t="shared" si="20"/>
        <v>0</v>
      </c>
      <c r="BG454" s="7">
        <f t="shared" si="21"/>
        <v>0</v>
      </c>
      <c r="BH454" s="7">
        <f t="shared" si="22"/>
        <v>0</v>
      </c>
      <c r="BI454" s="7">
        <f t="shared" si="23"/>
        <v>0</v>
      </c>
      <c r="BJ454" s="7">
        <f t="shared" si="24"/>
        <v>0</v>
      </c>
      <c r="BK454" s="7">
        <f t="shared" si="25"/>
        <v>0</v>
      </c>
      <c r="BL454" s="7">
        <f t="shared" si="26"/>
        <v>0</v>
      </c>
      <c r="BM454" s="7">
        <f t="shared" si="27"/>
        <v>0</v>
      </c>
      <c r="BN454" s="7">
        <f t="shared" si="28"/>
        <v>0</v>
      </c>
      <c r="BO454" s="7">
        <f t="shared" si="29"/>
        <v>0</v>
      </c>
      <c r="BP454" s="7">
        <f t="shared" si="30"/>
        <v>0</v>
      </c>
      <c r="BQ454" s="7">
        <f t="shared" si="31"/>
        <v>0</v>
      </c>
      <c r="BR454" s="7">
        <f t="shared" si="32"/>
        <v>5</v>
      </c>
      <c r="BS454" s="7">
        <f t="shared" si="33"/>
        <v>0</v>
      </c>
      <c r="BT454" s="7">
        <f t="shared" si="34"/>
        <v>0</v>
      </c>
      <c r="BU454" s="7">
        <f t="shared" si="35"/>
        <v>0</v>
      </c>
      <c r="BV454" s="7">
        <f t="shared" si="36"/>
        <v>0</v>
      </c>
      <c r="BW454" s="7">
        <f t="shared" si="37"/>
        <v>5</v>
      </c>
      <c r="BX454" s="7">
        <f t="shared" si="38"/>
        <v>10</v>
      </c>
      <c r="BY454" s="7">
        <f t="shared" si="39"/>
        <v>0</v>
      </c>
      <c r="BZ454" s="7">
        <f t="shared" si="40"/>
        <v>0</v>
      </c>
      <c r="CA454" s="7">
        <f t="shared" si="41"/>
        <v>0</v>
      </c>
      <c r="CB454" s="7">
        <f t="shared" si="42"/>
        <v>0</v>
      </c>
      <c r="CC454" s="7">
        <f t="shared" si="43"/>
        <v>10</v>
      </c>
      <c r="CD454" s="7">
        <f t="shared" si="44"/>
        <v>345</v>
      </c>
      <c r="CE454" s="7">
        <f t="shared" si="45"/>
        <v>0</v>
      </c>
      <c r="CF454" s="7">
        <f t="shared" si="46"/>
        <v>0</v>
      </c>
      <c r="CG454" s="7">
        <f t="shared" si="47"/>
        <v>0</v>
      </c>
      <c r="CH454" s="7">
        <f t="shared" si="48"/>
        <v>0</v>
      </c>
      <c r="CI454" s="7">
        <f t="shared" si="49"/>
        <v>345</v>
      </c>
      <c r="CJ454" s="7">
        <f t="shared" si="50"/>
        <v>0</v>
      </c>
      <c r="CK454" s="7">
        <f t="shared" si="51"/>
        <v>0</v>
      </c>
      <c r="CL454" s="7">
        <f t="shared" si="52"/>
        <v>0</v>
      </c>
      <c r="CM454" s="7">
        <f t="shared" si="53"/>
        <v>0</v>
      </c>
      <c r="CN454" s="7">
        <f t="shared" si="54"/>
        <v>0</v>
      </c>
      <c r="CO454" s="7">
        <f t="shared" si="55"/>
        <v>5</v>
      </c>
      <c r="CP454" s="7">
        <f t="shared" si="56"/>
        <v>0</v>
      </c>
      <c r="CQ454" s="7">
        <f t="shared" si="57"/>
        <v>0</v>
      </c>
      <c r="CR454" s="7">
        <f t="shared" si="58"/>
        <v>0</v>
      </c>
      <c r="CS454" s="7">
        <f t="shared" si="59"/>
        <v>0</v>
      </c>
      <c r="CT454" s="7">
        <f t="shared" si="60"/>
        <v>0</v>
      </c>
      <c r="CU454" s="7">
        <f t="shared" si="61"/>
        <v>0</v>
      </c>
      <c r="CV454" s="7">
        <f t="shared" si="62"/>
        <v>365</v>
      </c>
    </row>
    <row r="455" spans="1:100" hidden="1" x14ac:dyDescent="0.25">
      <c r="A455" t="s">
        <v>60</v>
      </c>
      <c r="B455">
        <v>0</v>
      </c>
      <c r="C455">
        <v>0</v>
      </c>
      <c r="D455">
        <v>0</v>
      </c>
      <c r="E455">
        <v>0</v>
      </c>
      <c r="F455">
        <v>0</v>
      </c>
      <c r="G455">
        <v>0</v>
      </c>
      <c r="H455">
        <v>0</v>
      </c>
      <c r="I455">
        <v>0</v>
      </c>
      <c r="J455">
        <v>0</v>
      </c>
      <c r="K455">
        <v>0</v>
      </c>
      <c r="L455">
        <v>0</v>
      </c>
      <c r="M455">
        <v>0</v>
      </c>
      <c r="N455">
        <v>0</v>
      </c>
      <c r="O455">
        <v>0</v>
      </c>
      <c r="P455">
        <v>0</v>
      </c>
      <c r="Q455">
        <v>0</v>
      </c>
      <c r="R455">
        <v>0</v>
      </c>
      <c r="S455">
        <v>0</v>
      </c>
      <c r="T455">
        <v>0</v>
      </c>
      <c r="U455">
        <v>0</v>
      </c>
      <c r="V455">
        <v>0</v>
      </c>
      <c r="W455">
        <v>0</v>
      </c>
      <c r="X455">
        <v>0</v>
      </c>
      <c r="Y455">
        <v>0</v>
      </c>
      <c r="Z455">
        <v>0</v>
      </c>
      <c r="AA455">
        <v>0</v>
      </c>
      <c r="AB455">
        <v>0</v>
      </c>
      <c r="AC455">
        <v>0</v>
      </c>
      <c r="AD455">
        <v>0</v>
      </c>
      <c r="AE455">
        <v>0</v>
      </c>
      <c r="AF455">
        <v>0</v>
      </c>
      <c r="AG455">
        <v>0</v>
      </c>
      <c r="AH455">
        <v>0</v>
      </c>
      <c r="AI455">
        <v>0</v>
      </c>
      <c r="AJ455">
        <v>0</v>
      </c>
      <c r="AK455">
        <v>0</v>
      </c>
      <c r="AL455">
        <v>0</v>
      </c>
      <c r="AM455">
        <v>0</v>
      </c>
      <c r="AN455">
        <v>0</v>
      </c>
      <c r="AO455">
        <v>0</v>
      </c>
      <c r="AP455">
        <v>0</v>
      </c>
      <c r="AQ455">
        <v>0</v>
      </c>
      <c r="AR455">
        <v>0</v>
      </c>
      <c r="AS455">
        <v>0</v>
      </c>
      <c r="AT455">
        <v>0</v>
      </c>
      <c r="AU455">
        <v>0</v>
      </c>
      <c r="AV455">
        <v>0</v>
      </c>
      <c r="AW455">
        <v>0</v>
      </c>
      <c r="AX455" s="7">
        <v>0</v>
      </c>
      <c r="AZ455" s="7">
        <f t="shared" si="14"/>
        <v>0</v>
      </c>
      <c r="BA455" s="7">
        <f t="shared" si="15"/>
        <v>0</v>
      </c>
      <c r="BB455" s="7">
        <f t="shared" si="16"/>
        <v>0</v>
      </c>
      <c r="BC455" s="7">
        <f t="shared" si="17"/>
        <v>0</v>
      </c>
      <c r="BD455" s="7">
        <f t="shared" si="18"/>
        <v>0</v>
      </c>
      <c r="BE455" s="7">
        <f t="shared" si="19"/>
        <v>0</v>
      </c>
      <c r="BF455" s="7">
        <f t="shared" si="20"/>
        <v>0</v>
      </c>
      <c r="BG455" s="7">
        <f t="shared" si="21"/>
        <v>0</v>
      </c>
      <c r="BH455" s="7">
        <f t="shared" si="22"/>
        <v>0</v>
      </c>
      <c r="BI455" s="7">
        <f t="shared" si="23"/>
        <v>0</v>
      </c>
      <c r="BJ455" s="7">
        <f t="shared" si="24"/>
        <v>0</v>
      </c>
      <c r="BK455" s="7">
        <f t="shared" si="25"/>
        <v>0</v>
      </c>
      <c r="BL455" s="7">
        <f t="shared" si="26"/>
        <v>0</v>
      </c>
      <c r="BM455" s="7">
        <f t="shared" si="27"/>
        <v>0</v>
      </c>
      <c r="BN455" s="7">
        <f t="shared" si="28"/>
        <v>0</v>
      </c>
      <c r="BO455" s="7">
        <f t="shared" si="29"/>
        <v>0</v>
      </c>
      <c r="BP455" s="7">
        <f t="shared" si="30"/>
        <v>0</v>
      </c>
      <c r="BQ455" s="7">
        <f t="shared" si="31"/>
        <v>0</v>
      </c>
      <c r="BR455" s="7">
        <f t="shared" si="32"/>
        <v>0</v>
      </c>
      <c r="BS455" s="7">
        <f t="shared" si="33"/>
        <v>0</v>
      </c>
      <c r="BT455" s="7">
        <f t="shared" si="34"/>
        <v>0</v>
      </c>
      <c r="BU455" s="7">
        <f t="shared" si="35"/>
        <v>0</v>
      </c>
      <c r="BV455" s="7">
        <f t="shared" si="36"/>
        <v>0</v>
      </c>
      <c r="BW455" s="7">
        <f t="shared" si="37"/>
        <v>0</v>
      </c>
      <c r="BX455" s="7">
        <f t="shared" si="38"/>
        <v>0</v>
      </c>
      <c r="BY455" s="7">
        <f t="shared" si="39"/>
        <v>0</v>
      </c>
      <c r="BZ455" s="7">
        <f t="shared" si="40"/>
        <v>0</v>
      </c>
      <c r="CA455" s="7">
        <f t="shared" si="41"/>
        <v>0</v>
      </c>
      <c r="CB455" s="7">
        <f t="shared" si="42"/>
        <v>0</v>
      </c>
      <c r="CC455" s="7">
        <f t="shared" si="43"/>
        <v>0</v>
      </c>
      <c r="CD455" s="7">
        <f t="shared" si="44"/>
        <v>0</v>
      </c>
      <c r="CE455" s="7">
        <f t="shared" si="45"/>
        <v>0</v>
      </c>
      <c r="CF455" s="7">
        <f t="shared" si="46"/>
        <v>0</v>
      </c>
      <c r="CG455" s="7">
        <f t="shared" si="47"/>
        <v>0</v>
      </c>
      <c r="CH455" s="7">
        <f t="shared" si="48"/>
        <v>0</v>
      </c>
      <c r="CI455" s="7">
        <f t="shared" si="49"/>
        <v>0</v>
      </c>
      <c r="CJ455" s="7">
        <f t="shared" si="50"/>
        <v>0</v>
      </c>
      <c r="CK455" s="7">
        <f t="shared" si="51"/>
        <v>0</v>
      </c>
      <c r="CL455" s="7">
        <f t="shared" si="52"/>
        <v>0</v>
      </c>
      <c r="CM455" s="7">
        <f t="shared" si="53"/>
        <v>0</v>
      </c>
      <c r="CN455" s="7">
        <f t="shared" si="54"/>
        <v>0</v>
      </c>
      <c r="CO455" s="7">
        <f t="shared" si="55"/>
        <v>0</v>
      </c>
      <c r="CP455" s="7">
        <f t="shared" si="56"/>
        <v>0</v>
      </c>
      <c r="CQ455" s="7">
        <f t="shared" si="57"/>
        <v>0</v>
      </c>
      <c r="CR455" s="7">
        <f t="shared" si="58"/>
        <v>0</v>
      </c>
      <c r="CS455" s="7">
        <f t="shared" si="59"/>
        <v>0</v>
      </c>
      <c r="CT455" s="7">
        <f t="shared" si="60"/>
        <v>0</v>
      </c>
      <c r="CU455" s="7">
        <f t="shared" si="61"/>
        <v>0</v>
      </c>
      <c r="CV455" s="7">
        <f t="shared" si="62"/>
        <v>0</v>
      </c>
    </row>
    <row r="456" spans="1:100" hidden="1" x14ac:dyDescent="0.25">
      <c r="A456" t="s">
        <v>61</v>
      </c>
      <c r="B456">
        <v>0</v>
      </c>
      <c r="C456">
        <v>0</v>
      </c>
      <c r="D456">
        <v>0</v>
      </c>
      <c r="E456">
        <v>0</v>
      </c>
      <c r="F456">
        <v>0</v>
      </c>
      <c r="G456">
        <v>0</v>
      </c>
      <c r="H456">
        <v>0</v>
      </c>
      <c r="I456">
        <v>0</v>
      </c>
      <c r="J456">
        <v>0</v>
      </c>
      <c r="K456">
        <v>0</v>
      </c>
      <c r="L456">
        <v>0</v>
      </c>
      <c r="M456">
        <v>0</v>
      </c>
      <c r="N456">
        <v>0</v>
      </c>
      <c r="O456">
        <v>0</v>
      </c>
      <c r="P456">
        <v>0</v>
      </c>
      <c r="Q456">
        <v>0</v>
      </c>
      <c r="R456">
        <v>0</v>
      </c>
      <c r="S456">
        <v>0</v>
      </c>
      <c r="T456">
        <v>0</v>
      </c>
      <c r="U456">
        <v>0</v>
      </c>
      <c r="V456">
        <v>0</v>
      </c>
      <c r="W456">
        <v>0</v>
      </c>
      <c r="X456">
        <v>0</v>
      </c>
      <c r="Y456">
        <v>0</v>
      </c>
      <c r="Z456">
        <v>0</v>
      </c>
      <c r="AA456">
        <v>0</v>
      </c>
      <c r="AB456">
        <v>0</v>
      </c>
      <c r="AC456">
        <v>0</v>
      </c>
      <c r="AD456">
        <v>0</v>
      </c>
      <c r="AE456">
        <v>0</v>
      </c>
      <c r="AF456">
        <v>10</v>
      </c>
      <c r="AG456">
        <v>0</v>
      </c>
      <c r="AH456">
        <v>0</v>
      </c>
      <c r="AI456">
        <v>0</v>
      </c>
      <c r="AJ456">
        <v>0</v>
      </c>
      <c r="AK456">
        <v>10</v>
      </c>
      <c r="AL456">
        <v>0</v>
      </c>
      <c r="AM456">
        <v>0</v>
      </c>
      <c r="AN456">
        <v>0</v>
      </c>
      <c r="AO456">
        <v>0</v>
      </c>
      <c r="AP456">
        <v>0</v>
      </c>
      <c r="AQ456">
        <v>0</v>
      </c>
      <c r="AR456">
        <v>0</v>
      </c>
      <c r="AS456">
        <v>0</v>
      </c>
      <c r="AT456">
        <v>0</v>
      </c>
      <c r="AU456">
        <v>0</v>
      </c>
      <c r="AV456">
        <v>0</v>
      </c>
      <c r="AW456">
        <v>0</v>
      </c>
      <c r="AX456" s="7">
        <v>10</v>
      </c>
      <c r="AZ456" s="7">
        <f t="shared" si="14"/>
        <v>0</v>
      </c>
      <c r="BA456" s="7">
        <f t="shared" si="15"/>
        <v>0</v>
      </c>
      <c r="BB456" s="7">
        <f t="shared" si="16"/>
        <v>0</v>
      </c>
      <c r="BC456" s="7">
        <f t="shared" si="17"/>
        <v>0</v>
      </c>
      <c r="BD456" s="7">
        <f t="shared" si="18"/>
        <v>0</v>
      </c>
      <c r="BE456" s="7">
        <f t="shared" si="19"/>
        <v>0</v>
      </c>
      <c r="BF456" s="7">
        <f t="shared" si="20"/>
        <v>0</v>
      </c>
      <c r="BG456" s="7">
        <f t="shared" si="21"/>
        <v>0</v>
      </c>
      <c r="BH456" s="7">
        <f t="shared" si="22"/>
        <v>0</v>
      </c>
      <c r="BI456" s="7">
        <f t="shared" si="23"/>
        <v>0</v>
      </c>
      <c r="BJ456" s="7">
        <f t="shared" si="24"/>
        <v>0</v>
      </c>
      <c r="BK456" s="7">
        <f t="shared" si="25"/>
        <v>0</v>
      </c>
      <c r="BL456" s="7">
        <f t="shared" si="26"/>
        <v>0</v>
      </c>
      <c r="BM456" s="7">
        <f t="shared" si="27"/>
        <v>0</v>
      </c>
      <c r="BN456" s="7">
        <f t="shared" si="28"/>
        <v>0</v>
      </c>
      <c r="BO456" s="7">
        <f t="shared" si="29"/>
        <v>0</v>
      </c>
      <c r="BP456" s="7">
        <f t="shared" si="30"/>
        <v>0</v>
      </c>
      <c r="BQ456" s="7">
        <f t="shared" si="31"/>
        <v>0</v>
      </c>
      <c r="BR456" s="7">
        <f t="shared" si="32"/>
        <v>0</v>
      </c>
      <c r="BS456" s="7">
        <f t="shared" si="33"/>
        <v>0</v>
      </c>
      <c r="BT456" s="7">
        <f t="shared" si="34"/>
        <v>0</v>
      </c>
      <c r="BU456" s="7">
        <f t="shared" si="35"/>
        <v>0</v>
      </c>
      <c r="BV456" s="7">
        <f t="shared" si="36"/>
        <v>0</v>
      </c>
      <c r="BW456" s="7">
        <f t="shared" si="37"/>
        <v>0</v>
      </c>
      <c r="BX456" s="7">
        <f t="shared" si="38"/>
        <v>0</v>
      </c>
      <c r="BY456" s="7">
        <f t="shared" si="39"/>
        <v>0</v>
      </c>
      <c r="BZ456" s="7">
        <f t="shared" si="40"/>
        <v>0</v>
      </c>
      <c r="CA456" s="7">
        <f t="shared" si="41"/>
        <v>0</v>
      </c>
      <c r="CB456" s="7">
        <f t="shared" si="42"/>
        <v>0</v>
      </c>
      <c r="CC456" s="7">
        <f t="shared" si="43"/>
        <v>0</v>
      </c>
      <c r="CD456" s="7">
        <f t="shared" si="44"/>
        <v>10</v>
      </c>
      <c r="CE456" s="7">
        <f t="shared" si="45"/>
        <v>0</v>
      </c>
      <c r="CF456" s="7">
        <f t="shared" si="46"/>
        <v>0</v>
      </c>
      <c r="CG456" s="7">
        <f t="shared" si="47"/>
        <v>0</v>
      </c>
      <c r="CH456" s="7">
        <f t="shared" si="48"/>
        <v>0</v>
      </c>
      <c r="CI456" s="7">
        <f t="shared" si="49"/>
        <v>10</v>
      </c>
      <c r="CJ456" s="7">
        <f t="shared" si="50"/>
        <v>0</v>
      </c>
      <c r="CK456" s="7">
        <f t="shared" si="51"/>
        <v>0</v>
      </c>
      <c r="CL456" s="7">
        <f t="shared" si="52"/>
        <v>0</v>
      </c>
      <c r="CM456" s="7">
        <f t="shared" si="53"/>
        <v>0</v>
      </c>
      <c r="CN456" s="7">
        <f t="shared" si="54"/>
        <v>0</v>
      </c>
      <c r="CO456" s="7">
        <f t="shared" si="55"/>
        <v>0</v>
      </c>
      <c r="CP456" s="7">
        <f t="shared" si="56"/>
        <v>0</v>
      </c>
      <c r="CQ456" s="7">
        <f t="shared" si="57"/>
        <v>0</v>
      </c>
      <c r="CR456" s="7">
        <f t="shared" si="58"/>
        <v>0</v>
      </c>
      <c r="CS456" s="7">
        <f t="shared" si="59"/>
        <v>0</v>
      </c>
      <c r="CT456" s="7">
        <f t="shared" si="60"/>
        <v>0</v>
      </c>
      <c r="CU456" s="7">
        <f t="shared" si="61"/>
        <v>0</v>
      </c>
      <c r="CV456" s="7">
        <f t="shared" si="62"/>
        <v>10</v>
      </c>
    </row>
    <row r="457" spans="1:100" hidden="1" x14ac:dyDescent="0.25">
      <c r="A457" t="s">
        <v>62</v>
      </c>
      <c r="B457">
        <v>0</v>
      </c>
      <c r="C457">
        <v>0</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390</v>
      </c>
      <c r="AG457">
        <v>0</v>
      </c>
      <c r="AH457">
        <v>0</v>
      </c>
      <c r="AI457">
        <v>0</v>
      </c>
      <c r="AJ457">
        <v>0</v>
      </c>
      <c r="AK457">
        <v>390</v>
      </c>
      <c r="AL457">
        <v>0</v>
      </c>
      <c r="AM457">
        <v>0</v>
      </c>
      <c r="AN457">
        <v>0</v>
      </c>
      <c r="AO457">
        <v>0</v>
      </c>
      <c r="AP457">
        <v>0</v>
      </c>
      <c r="AQ457">
        <v>0</v>
      </c>
      <c r="AR457">
        <v>0</v>
      </c>
      <c r="AS457">
        <v>0</v>
      </c>
      <c r="AT457">
        <v>0</v>
      </c>
      <c r="AU457">
        <v>0</v>
      </c>
      <c r="AV457">
        <v>0</v>
      </c>
      <c r="AW457">
        <v>0</v>
      </c>
      <c r="AX457" s="7">
        <v>390</v>
      </c>
      <c r="AZ457" s="7">
        <f t="shared" si="14"/>
        <v>0</v>
      </c>
      <c r="BA457" s="7">
        <f t="shared" si="15"/>
        <v>0</v>
      </c>
      <c r="BB457" s="7">
        <f t="shared" si="16"/>
        <v>0</v>
      </c>
      <c r="BC457" s="7">
        <f t="shared" si="17"/>
        <v>0</v>
      </c>
      <c r="BD457" s="7">
        <f t="shared" si="18"/>
        <v>0</v>
      </c>
      <c r="BE457" s="7">
        <f t="shared" si="19"/>
        <v>0</v>
      </c>
      <c r="BF457" s="7">
        <f t="shared" si="20"/>
        <v>0</v>
      </c>
      <c r="BG457" s="7">
        <f t="shared" si="21"/>
        <v>0</v>
      </c>
      <c r="BH457" s="7">
        <f t="shared" si="22"/>
        <v>0</v>
      </c>
      <c r="BI457" s="7">
        <f t="shared" si="23"/>
        <v>0</v>
      </c>
      <c r="BJ457" s="7">
        <f t="shared" si="24"/>
        <v>0</v>
      </c>
      <c r="BK457" s="7">
        <f t="shared" si="25"/>
        <v>0</v>
      </c>
      <c r="BL457" s="7">
        <f t="shared" si="26"/>
        <v>0</v>
      </c>
      <c r="BM457" s="7">
        <f t="shared" si="27"/>
        <v>0</v>
      </c>
      <c r="BN457" s="7">
        <f t="shared" si="28"/>
        <v>0</v>
      </c>
      <c r="BO457" s="7">
        <f t="shared" si="29"/>
        <v>0</v>
      </c>
      <c r="BP457" s="7">
        <f t="shared" si="30"/>
        <v>0</v>
      </c>
      <c r="BQ457" s="7">
        <f t="shared" si="31"/>
        <v>0</v>
      </c>
      <c r="BR457" s="7">
        <f t="shared" si="32"/>
        <v>0</v>
      </c>
      <c r="BS457" s="7">
        <f t="shared" si="33"/>
        <v>0</v>
      </c>
      <c r="BT457" s="7">
        <f t="shared" si="34"/>
        <v>0</v>
      </c>
      <c r="BU457" s="7">
        <f t="shared" si="35"/>
        <v>0</v>
      </c>
      <c r="BV457" s="7">
        <f t="shared" si="36"/>
        <v>0</v>
      </c>
      <c r="BW457" s="7">
        <f t="shared" si="37"/>
        <v>0</v>
      </c>
      <c r="BX457" s="7">
        <f t="shared" si="38"/>
        <v>0</v>
      </c>
      <c r="BY457" s="7">
        <f t="shared" si="39"/>
        <v>0</v>
      </c>
      <c r="BZ457" s="7">
        <f t="shared" si="40"/>
        <v>0</v>
      </c>
      <c r="CA457" s="7">
        <f t="shared" si="41"/>
        <v>0</v>
      </c>
      <c r="CB457" s="7">
        <f t="shared" si="42"/>
        <v>0</v>
      </c>
      <c r="CC457" s="7">
        <f t="shared" si="43"/>
        <v>0</v>
      </c>
      <c r="CD457" s="7">
        <f t="shared" si="44"/>
        <v>390</v>
      </c>
      <c r="CE457" s="7">
        <f t="shared" si="45"/>
        <v>0</v>
      </c>
      <c r="CF457" s="7">
        <f t="shared" si="46"/>
        <v>0</v>
      </c>
      <c r="CG457" s="7">
        <f t="shared" si="47"/>
        <v>0</v>
      </c>
      <c r="CH457" s="7">
        <f t="shared" si="48"/>
        <v>0</v>
      </c>
      <c r="CI457" s="7">
        <f t="shared" si="49"/>
        <v>390</v>
      </c>
      <c r="CJ457" s="7">
        <f t="shared" si="50"/>
        <v>0</v>
      </c>
      <c r="CK457" s="7">
        <f t="shared" si="51"/>
        <v>0</v>
      </c>
      <c r="CL457" s="7">
        <f t="shared" si="52"/>
        <v>0</v>
      </c>
      <c r="CM457" s="7">
        <f t="shared" si="53"/>
        <v>0</v>
      </c>
      <c r="CN457" s="7">
        <f t="shared" si="54"/>
        <v>0</v>
      </c>
      <c r="CO457" s="7">
        <f t="shared" si="55"/>
        <v>0</v>
      </c>
      <c r="CP457" s="7">
        <f t="shared" si="56"/>
        <v>0</v>
      </c>
      <c r="CQ457" s="7">
        <f t="shared" si="57"/>
        <v>0</v>
      </c>
      <c r="CR457" s="7">
        <f t="shared" si="58"/>
        <v>0</v>
      </c>
      <c r="CS457" s="7">
        <f t="shared" si="59"/>
        <v>0</v>
      </c>
      <c r="CT457" s="7">
        <f t="shared" si="60"/>
        <v>0</v>
      </c>
      <c r="CU457" s="7">
        <f t="shared" si="61"/>
        <v>0</v>
      </c>
      <c r="CV457" s="7">
        <f t="shared" si="62"/>
        <v>390</v>
      </c>
    </row>
    <row r="458" spans="1:100" hidden="1" x14ac:dyDescent="0.25">
      <c r="A458" t="s">
        <v>63</v>
      </c>
      <c r="B458">
        <v>0</v>
      </c>
      <c r="C458">
        <v>0</v>
      </c>
      <c r="D458">
        <v>0</v>
      </c>
      <c r="E458">
        <v>0</v>
      </c>
      <c r="F458">
        <v>0</v>
      </c>
      <c r="G458">
        <v>0</v>
      </c>
      <c r="H458">
        <v>0</v>
      </c>
      <c r="I458">
        <v>0</v>
      </c>
      <c r="J458">
        <v>0</v>
      </c>
      <c r="K458">
        <v>0</v>
      </c>
      <c r="L458">
        <v>0</v>
      </c>
      <c r="M458">
        <v>0</v>
      </c>
      <c r="N458">
        <v>0</v>
      </c>
      <c r="O458">
        <v>0</v>
      </c>
      <c r="P458">
        <v>0</v>
      </c>
      <c r="Q458">
        <v>0</v>
      </c>
      <c r="R458">
        <v>0</v>
      </c>
      <c r="S458">
        <v>0</v>
      </c>
      <c r="T458">
        <v>0</v>
      </c>
      <c r="U458">
        <v>0</v>
      </c>
      <c r="V458">
        <v>0</v>
      </c>
      <c r="W458">
        <v>35</v>
      </c>
      <c r="X458">
        <v>0</v>
      </c>
      <c r="Y458">
        <v>35</v>
      </c>
      <c r="Z458">
        <v>0</v>
      </c>
      <c r="AA458">
        <v>0</v>
      </c>
      <c r="AB458">
        <v>0</v>
      </c>
      <c r="AC458">
        <v>180</v>
      </c>
      <c r="AD458">
        <v>0</v>
      </c>
      <c r="AE458">
        <v>180</v>
      </c>
      <c r="AF458">
        <v>0</v>
      </c>
      <c r="AG458">
        <v>0</v>
      </c>
      <c r="AH458">
        <v>0</v>
      </c>
      <c r="AI458">
        <v>175</v>
      </c>
      <c r="AJ458">
        <v>0</v>
      </c>
      <c r="AK458">
        <v>175</v>
      </c>
      <c r="AL458">
        <v>0</v>
      </c>
      <c r="AM458">
        <v>0</v>
      </c>
      <c r="AN458">
        <v>0</v>
      </c>
      <c r="AO458">
        <v>0</v>
      </c>
      <c r="AP458">
        <v>0</v>
      </c>
      <c r="AQ458">
        <v>0</v>
      </c>
      <c r="AR458">
        <v>0</v>
      </c>
      <c r="AS458">
        <v>0</v>
      </c>
      <c r="AT458">
        <v>0</v>
      </c>
      <c r="AU458">
        <v>0</v>
      </c>
      <c r="AV458">
        <v>0</v>
      </c>
      <c r="AW458">
        <v>0</v>
      </c>
      <c r="AX458" s="7">
        <v>390</v>
      </c>
      <c r="AZ458" s="7">
        <f t="shared" si="14"/>
        <v>0</v>
      </c>
      <c r="BA458" s="7">
        <f t="shared" si="15"/>
        <v>0</v>
      </c>
      <c r="BB458" s="7">
        <f t="shared" si="16"/>
        <v>0</v>
      </c>
      <c r="BC458" s="7">
        <f t="shared" si="17"/>
        <v>0</v>
      </c>
      <c r="BD458" s="7">
        <f t="shared" si="18"/>
        <v>0</v>
      </c>
      <c r="BE458" s="7">
        <f t="shared" si="19"/>
        <v>0</v>
      </c>
      <c r="BF458" s="7">
        <f t="shared" si="20"/>
        <v>0</v>
      </c>
      <c r="BG458" s="7">
        <f t="shared" si="21"/>
        <v>0</v>
      </c>
      <c r="BH458" s="7">
        <f t="shared" si="22"/>
        <v>0</v>
      </c>
      <c r="BI458" s="7">
        <f t="shared" si="23"/>
        <v>0</v>
      </c>
      <c r="BJ458" s="7">
        <f t="shared" si="24"/>
        <v>0</v>
      </c>
      <c r="BK458" s="7">
        <f t="shared" si="25"/>
        <v>0</v>
      </c>
      <c r="BL458" s="7">
        <f t="shared" si="26"/>
        <v>0</v>
      </c>
      <c r="BM458" s="7">
        <f t="shared" si="27"/>
        <v>0</v>
      </c>
      <c r="BN458" s="7">
        <f t="shared" si="28"/>
        <v>0</v>
      </c>
      <c r="BO458" s="7">
        <f t="shared" si="29"/>
        <v>0</v>
      </c>
      <c r="BP458" s="7">
        <f t="shared" si="30"/>
        <v>0</v>
      </c>
      <c r="BQ458" s="7">
        <f t="shared" si="31"/>
        <v>0</v>
      </c>
      <c r="BR458" s="7">
        <f t="shared" si="32"/>
        <v>0</v>
      </c>
      <c r="BS458" s="7">
        <f t="shared" si="33"/>
        <v>0</v>
      </c>
      <c r="BT458" s="7">
        <f t="shared" si="34"/>
        <v>0</v>
      </c>
      <c r="BU458" s="7">
        <f t="shared" si="35"/>
        <v>35</v>
      </c>
      <c r="BV458" s="7">
        <f t="shared" si="36"/>
        <v>0</v>
      </c>
      <c r="BW458" s="7">
        <f t="shared" si="37"/>
        <v>35</v>
      </c>
      <c r="BX458" s="7">
        <f t="shared" si="38"/>
        <v>0</v>
      </c>
      <c r="BY458" s="7">
        <f t="shared" si="39"/>
        <v>0</v>
      </c>
      <c r="BZ458" s="7">
        <f t="shared" si="40"/>
        <v>0</v>
      </c>
      <c r="CA458" s="7">
        <f t="shared" si="41"/>
        <v>180</v>
      </c>
      <c r="CB458" s="7">
        <f t="shared" si="42"/>
        <v>0</v>
      </c>
      <c r="CC458" s="7">
        <f t="shared" si="43"/>
        <v>180</v>
      </c>
      <c r="CD458" s="7">
        <f t="shared" si="44"/>
        <v>0</v>
      </c>
      <c r="CE458" s="7">
        <f t="shared" si="45"/>
        <v>0</v>
      </c>
      <c r="CF458" s="7">
        <f t="shared" si="46"/>
        <v>0</v>
      </c>
      <c r="CG458" s="7">
        <f t="shared" si="47"/>
        <v>175</v>
      </c>
      <c r="CH458" s="7">
        <f t="shared" si="48"/>
        <v>0</v>
      </c>
      <c r="CI458" s="7">
        <f t="shared" si="49"/>
        <v>175</v>
      </c>
      <c r="CJ458" s="7">
        <f t="shared" si="50"/>
        <v>0</v>
      </c>
      <c r="CK458" s="7">
        <f t="shared" si="51"/>
        <v>0</v>
      </c>
      <c r="CL458" s="7">
        <f t="shared" si="52"/>
        <v>0</v>
      </c>
      <c r="CM458" s="7">
        <f t="shared" si="53"/>
        <v>0</v>
      </c>
      <c r="CN458" s="7">
        <f t="shared" si="54"/>
        <v>0</v>
      </c>
      <c r="CO458" s="7">
        <f t="shared" si="55"/>
        <v>0</v>
      </c>
      <c r="CP458" s="7">
        <f t="shared" si="56"/>
        <v>0</v>
      </c>
      <c r="CQ458" s="7">
        <f t="shared" si="57"/>
        <v>0</v>
      </c>
      <c r="CR458" s="7">
        <f t="shared" si="58"/>
        <v>0</v>
      </c>
      <c r="CS458" s="7">
        <f t="shared" si="59"/>
        <v>0</v>
      </c>
      <c r="CT458" s="7">
        <f t="shared" si="60"/>
        <v>0</v>
      </c>
      <c r="CU458" s="7">
        <f t="shared" si="61"/>
        <v>0</v>
      </c>
      <c r="CV458" s="7">
        <f t="shared" si="62"/>
        <v>390</v>
      </c>
    </row>
    <row r="459" spans="1:100" hidden="1" x14ac:dyDescent="0.25">
      <c r="A459" t="s">
        <v>65</v>
      </c>
      <c r="B459">
        <v>0</v>
      </c>
      <c r="C459">
        <v>0</v>
      </c>
      <c r="D459">
        <v>0</v>
      </c>
      <c r="E459">
        <v>0</v>
      </c>
      <c r="F459">
        <v>0</v>
      </c>
      <c r="G459">
        <v>0</v>
      </c>
      <c r="H459">
        <v>0</v>
      </c>
      <c r="I459">
        <v>0</v>
      </c>
      <c r="J459">
        <v>0</v>
      </c>
      <c r="K459">
        <v>0</v>
      </c>
      <c r="L459">
        <v>0</v>
      </c>
      <c r="M459">
        <v>0</v>
      </c>
      <c r="N459">
        <v>0</v>
      </c>
      <c r="O459">
        <v>0</v>
      </c>
      <c r="P459">
        <v>0</v>
      </c>
      <c r="Q459">
        <v>0</v>
      </c>
      <c r="R459">
        <v>0</v>
      </c>
      <c r="S459">
        <v>0</v>
      </c>
      <c r="T459">
        <v>0</v>
      </c>
      <c r="U459">
        <v>0</v>
      </c>
      <c r="V459">
        <v>0</v>
      </c>
      <c r="W459">
        <v>0</v>
      </c>
      <c r="X459">
        <v>0</v>
      </c>
      <c r="Y459">
        <v>0</v>
      </c>
      <c r="Z459">
        <v>5</v>
      </c>
      <c r="AA459">
        <v>0</v>
      </c>
      <c r="AB459">
        <v>0</v>
      </c>
      <c r="AC459">
        <v>0</v>
      </c>
      <c r="AD459">
        <v>0</v>
      </c>
      <c r="AE459">
        <v>5</v>
      </c>
      <c r="AF459">
        <v>525</v>
      </c>
      <c r="AG459">
        <v>0</v>
      </c>
      <c r="AH459">
        <v>0</v>
      </c>
      <c r="AI459">
        <v>100</v>
      </c>
      <c r="AJ459">
        <v>0</v>
      </c>
      <c r="AK459">
        <v>625</v>
      </c>
      <c r="AL459">
        <v>0</v>
      </c>
      <c r="AM459">
        <v>0</v>
      </c>
      <c r="AN459">
        <v>0</v>
      </c>
      <c r="AO459">
        <v>0</v>
      </c>
      <c r="AP459">
        <v>0</v>
      </c>
      <c r="AQ459">
        <v>0</v>
      </c>
      <c r="AR459">
        <v>0</v>
      </c>
      <c r="AS459">
        <v>0</v>
      </c>
      <c r="AT459">
        <v>0</v>
      </c>
      <c r="AU459">
        <v>0</v>
      </c>
      <c r="AV459">
        <v>0</v>
      </c>
      <c r="AW459">
        <v>0</v>
      </c>
      <c r="AX459" s="7">
        <v>625</v>
      </c>
      <c r="AZ459" s="7">
        <f t="shared" si="14"/>
        <v>0</v>
      </c>
      <c r="BA459" s="7">
        <f t="shared" si="15"/>
        <v>0</v>
      </c>
      <c r="BB459" s="7">
        <f t="shared" si="16"/>
        <v>0</v>
      </c>
      <c r="BC459" s="7">
        <f t="shared" si="17"/>
        <v>0</v>
      </c>
      <c r="BD459" s="7">
        <f t="shared" si="18"/>
        <v>0</v>
      </c>
      <c r="BE459" s="7">
        <f t="shared" si="19"/>
        <v>0</v>
      </c>
      <c r="BF459" s="7">
        <f t="shared" si="20"/>
        <v>0</v>
      </c>
      <c r="BG459" s="7">
        <f t="shared" si="21"/>
        <v>0</v>
      </c>
      <c r="BH459" s="7">
        <f t="shared" si="22"/>
        <v>0</v>
      </c>
      <c r="BI459" s="7">
        <f t="shared" si="23"/>
        <v>0</v>
      </c>
      <c r="BJ459" s="7">
        <f t="shared" si="24"/>
        <v>0</v>
      </c>
      <c r="BK459" s="7">
        <f t="shared" si="25"/>
        <v>0</v>
      </c>
      <c r="BL459" s="7">
        <f t="shared" si="26"/>
        <v>0</v>
      </c>
      <c r="BM459" s="7">
        <f t="shared" si="27"/>
        <v>0</v>
      </c>
      <c r="BN459" s="7">
        <f t="shared" si="28"/>
        <v>0</v>
      </c>
      <c r="BO459" s="7">
        <f t="shared" si="29"/>
        <v>0</v>
      </c>
      <c r="BP459" s="7">
        <f t="shared" si="30"/>
        <v>0</v>
      </c>
      <c r="BQ459" s="7">
        <f t="shared" si="31"/>
        <v>0</v>
      </c>
      <c r="BR459" s="7">
        <f t="shared" si="32"/>
        <v>0</v>
      </c>
      <c r="BS459" s="7">
        <f t="shared" si="33"/>
        <v>0</v>
      </c>
      <c r="BT459" s="7">
        <f t="shared" si="34"/>
        <v>0</v>
      </c>
      <c r="BU459" s="7">
        <f t="shared" si="35"/>
        <v>0</v>
      </c>
      <c r="BV459" s="7">
        <f t="shared" si="36"/>
        <v>0</v>
      </c>
      <c r="BW459" s="7">
        <f t="shared" si="37"/>
        <v>0</v>
      </c>
      <c r="BX459" s="7">
        <f t="shared" si="38"/>
        <v>5</v>
      </c>
      <c r="BY459" s="7">
        <f t="shared" si="39"/>
        <v>0</v>
      </c>
      <c r="BZ459" s="7">
        <f t="shared" si="40"/>
        <v>0</v>
      </c>
      <c r="CA459" s="7">
        <f t="shared" si="41"/>
        <v>0</v>
      </c>
      <c r="CB459" s="7">
        <f t="shared" si="42"/>
        <v>0</v>
      </c>
      <c r="CC459" s="7">
        <f t="shared" si="43"/>
        <v>5</v>
      </c>
      <c r="CD459" s="7">
        <f t="shared" si="44"/>
        <v>525</v>
      </c>
      <c r="CE459" s="7">
        <f t="shared" si="45"/>
        <v>0</v>
      </c>
      <c r="CF459" s="7">
        <f t="shared" si="46"/>
        <v>0</v>
      </c>
      <c r="CG459" s="7">
        <f t="shared" si="47"/>
        <v>100</v>
      </c>
      <c r="CH459" s="7">
        <f t="shared" si="48"/>
        <v>0</v>
      </c>
      <c r="CI459" s="7">
        <f t="shared" si="49"/>
        <v>625</v>
      </c>
      <c r="CJ459" s="7">
        <f t="shared" si="50"/>
        <v>0</v>
      </c>
      <c r="CK459" s="7">
        <f t="shared" si="51"/>
        <v>0</v>
      </c>
      <c r="CL459" s="7">
        <f t="shared" si="52"/>
        <v>0</v>
      </c>
      <c r="CM459" s="7">
        <f t="shared" si="53"/>
        <v>0</v>
      </c>
      <c r="CN459" s="7">
        <f t="shared" si="54"/>
        <v>0</v>
      </c>
      <c r="CO459" s="7">
        <f t="shared" si="55"/>
        <v>0</v>
      </c>
      <c r="CP459" s="7">
        <f t="shared" si="56"/>
        <v>0</v>
      </c>
      <c r="CQ459" s="7">
        <f t="shared" si="57"/>
        <v>0</v>
      </c>
      <c r="CR459" s="7">
        <f t="shared" si="58"/>
        <v>0</v>
      </c>
      <c r="CS459" s="7">
        <f t="shared" si="59"/>
        <v>0</v>
      </c>
      <c r="CT459" s="7">
        <f t="shared" si="60"/>
        <v>0</v>
      </c>
      <c r="CU459" s="7">
        <f t="shared" si="61"/>
        <v>0</v>
      </c>
      <c r="CV459" s="7">
        <f t="shared" si="62"/>
        <v>625</v>
      </c>
    </row>
    <row r="460" spans="1:100" hidden="1" x14ac:dyDescent="0.25">
      <c r="A460" t="s">
        <v>66</v>
      </c>
      <c r="B460">
        <v>0</v>
      </c>
      <c r="C460">
        <v>0</v>
      </c>
      <c r="D460">
        <v>0</v>
      </c>
      <c r="E460">
        <v>0</v>
      </c>
      <c r="F460">
        <v>0</v>
      </c>
      <c r="G460">
        <v>0</v>
      </c>
      <c r="H460">
        <v>0</v>
      </c>
      <c r="I460">
        <v>0</v>
      </c>
      <c r="J460">
        <v>0</v>
      </c>
      <c r="K460">
        <v>0</v>
      </c>
      <c r="L460">
        <v>0</v>
      </c>
      <c r="M460">
        <v>0</v>
      </c>
      <c r="N460">
        <v>0</v>
      </c>
      <c r="O460">
        <v>0</v>
      </c>
      <c r="P460">
        <v>0</v>
      </c>
      <c r="Q460">
        <v>0</v>
      </c>
      <c r="R460">
        <v>0</v>
      </c>
      <c r="S460">
        <v>0</v>
      </c>
      <c r="T460">
        <v>20</v>
      </c>
      <c r="U460">
        <v>0</v>
      </c>
      <c r="V460">
        <v>0</v>
      </c>
      <c r="W460">
        <v>0</v>
      </c>
      <c r="X460">
        <v>0</v>
      </c>
      <c r="Y460">
        <v>25</v>
      </c>
      <c r="Z460">
        <v>15</v>
      </c>
      <c r="AA460">
        <v>0</v>
      </c>
      <c r="AB460">
        <v>0</v>
      </c>
      <c r="AC460">
        <v>0</v>
      </c>
      <c r="AD460">
        <v>0</v>
      </c>
      <c r="AE460">
        <v>15</v>
      </c>
      <c r="AF460">
        <v>240</v>
      </c>
      <c r="AG460">
        <v>5</v>
      </c>
      <c r="AH460">
        <v>0</v>
      </c>
      <c r="AI460">
        <v>0</v>
      </c>
      <c r="AJ460">
        <v>0</v>
      </c>
      <c r="AK460">
        <v>250</v>
      </c>
      <c r="AL460">
        <v>50</v>
      </c>
      <c r="AM460">
        <v>5</v>
      </c>
      <c r="AN460">
        <v>5</v>
      </c>
      <c r="AO460">
        <v>0</v>
      </c>
      <c r="AP460">
        <v>0</v>
      </c>
      <c r="AQ460">
        <v>60</v>
      </c>
      <c r="AR460">
        <v>0</v>
      </c>
      <c r="AS460">
        <v>0</v>
      </c>
      <c r="AT460">
        <v>0</v>
      </c>
      <c r="AU460">
        <v>0</v>
      </c>
      <c r="AV460">
        <v>0</v>
      </c>
      <c r="AW460">
        <v>0</v>
      </c>
      <c r="AX460" s="7">
        <v>350</v>
      </c>
      <c r="AZ460" s="7">
        <f t="shared" si="14"/>
        <v>0</v>
      </c>
      <c r="BA460" s="7">
        <f t="shared" si="15"/>
        <v>0</v>
      </c>
      <c r="BB460" s="7">
        <f t="shared" si="16"/>
        <v>0</v>
      </c>
      <c r="BC460" s="7">
        <f t="shared" si="17"/>
        <v>0</v>
      </c>
      <c r="BD460" s="7">
        <f t="shared" si="18"/>
        <v>0</v>
      </c>
      <c r="BE460" s="7">
        <f t="shared" si="19"/>
        <v>0</v>
      </c>
      <c r="BF460" s="7">
        <f t="shared" si="20"/>
        <v>0</v>
      </c>
      <c r="BG460" s="7">
        <f t="shared" si="21"/>
        <v>0</v>
      </c>
      <c r="BH460" s="7">
        <f t="shared" si="22"/>
        <v>0</v>
      </c>
      <c r="BI460" s="7">
        <f t="shared" si="23"/>
        <v>0</v>
      </c>
      <c r="BJ460" s="7">
        <f t="shared" si="24"/>
        <v>0</v>
      </c>
      <c r="BK460" s="7">
        <f t="shared" si="25"/>
        <v>0</v>
      </c>
      <c r="BL460" s="7">
        <f t="shared" si="26"/>
        <v>0</v>
      </c>
      <c r="BM460" s="7">
        <f t="shared" si="27"/>
        <v>0</v>
      </c>
      <c r="BN460" s="7">
        <f t="shared" si="28"/>
        <v>0</v>
      </c>
      <c r="BO460" s="7">
        <f t="shared" si="29"/>
        <v>0</v>
      </c>
      <c r="BP460" s="7">
        <f t="shared" si="30"/>
        <v>0</v>
      </c>
      <c r="BQ460" s="7">
        <f t="shared" si="31"/>
        <v>0</v>
      </c>
      <c r="BR460" s="7">
        <f t="shared" si="32"/>
        <v>20</v>
      </c>
      <c r="BS460" s="7">
        <f t="shared" si="33"/>
        <v>0</v>
      </c>
      <c r="BT460" s="7">
        <f t="shared" si="34"/>
        <v>0</v>
      </c>
      <c r="BU460" s="7">
        <f t="shared" si="35"/>
        <v>0</v>
      </c>
      <c r="BV460" s="7">
        <f t="shared" si="36"/>
        <v>0</v>
      </c>
      <c r="BW460" s="7">
        <f t="shared" si="37"/>
        <v>25</v>
      </c>
      <c r="BX460" s="7">
        <f t="shared" si="38"/>
        <v>15</v>
      </c>
      <c r="BY460" s="7">
        <f t="shared" si="39"/>
        <v>0</v>
      </c>
      <c r="BZ460" s="7">
        <f t="shared" si="40"/>
        <v>0</v>
      </c>
      <c r="CA460" s="7">
        <f t="shared" si="41"/>
        <v>0</v>
      </c>
      <c r="CB460" s="7">
        <f t="shared" si="42"/>
        <v>0</v>
      </c>
      <c r="CC460" s="7">
        <f t="shared" si="43"/>
        <v>15</v>
      </c>
      <c r="CD460" s="7">
        <f t="shared" si="44"/>
        <v>240</v>
      </c>
      <c r="CE460" s="7">
        <f t="shared" si="45"/>
        <v>5</v>
      </c>
      <c r="CF460" s="7">
        <f t="shared" si="46"/>
        <v>0</v>
      </c>
      <c r="CG460" s="7">
        <f t="shared" si="47"/>
        <v>0</v>
      </c>
      <c r="CH460" s="7">
        <f t="shared" si="48"/>
        <v>0</v>
      </c>
      <c r="CI460" s="7">
        <f t="shared" si="49"/>
        <v>250</v>
      </c>
      <c r="CJ460" s="7">
        <f t="shared" si="50"/>
        <v>50</v>
      </c>
      <c r="CK460" s="7">
        <f t="shared" si="51"/>
        <v>5</v>
      </c>
      <c r="CL460" s="7">
        <f t="shared" si="52"/>
        <v>5</v>
      </c>
      <c r="CM460" s="7">
        <f t="shared" si="53"/>
        <v>0</v>
      </c>
      <c r="CN460" s="7">
        <f t="shared" si="54"/>
        <v>0</v>
      </c>
      <c r="CO460" s="7">
        <f t="shared" si="55"/>
        <v>60</v>
      </c>
      <c r="CP460" s="7">
        <f t="shared" si="56"/>
        <v>0</v>
      </c>
      <c r="CQ460" s="7">
        <f t="shared" si="57"/>
        <v>0</v>
      </c>
      <c r="CR460" s="7">
        <f t="shared" si="58"/>
        <v>0</v>
      </c>
      <c r="CS460" s="7">
        <f t="shared" si="59"/>
        <v>0</v>
      </c>
      <c r="CT460" s="7">
        <f t="shared" si="60"/>
        <v>0</v>
      </c>
      <c r="CU460" s="7">
        <f t="shared" si="61"/>
        <v>0</v>
      </c>
      <c r="CV460" s="7">
        <f t="shared" si="62"/>
        <v>350</v>
      </c>
    </row>
    <row r="461" spans="1:100" hidden="1" x14ac:dyDescent="0.25">
      <c r="A461" t="s">
        <v>67</v>
      </c>
      <c r="B461">
        <v>0</v>
      </c>
      <c r="C461">
        <v>0</v>
      </c>
      <c r="D461">
        <v>0</v>
      </c>
      <c r="E461">
        <v>0</v>
      </c>
      <c r="F461">
        <v>0</v>
      </c>
      <c r="G461">
        <v>0</v>
      </c>
      <c r="H461">
        <v>0</v>
      </c>
      <c r="I461">
        <v>0</v>
      </c>
      <c r="J461">
        <v>95</v>
      </c>
      <c r="K461">
        <v>0</v>
      </c>
      <c r="L461">
        <v>0</v>
      </c>
      <c r="M461">
        <v>95</v>
      </c>
      <c r="N461">
        <v>0</v>
      </c>
      <c r="O461">
        <v>0</v>
      </c>
      <c r="P461">
        <v>0</v>
      </c>
      <c r="Q461">
        <v>0</v>
      </c>
      <c r="R461">
        <v>0</v>
      </c>
      <c r="S461">
        <v>0</v>
      </c>
      <c r="T461">
        <v>0</v>
      </c>
      <c r="U461">
        <v>0</v>
      </c>
      <c r="V461">
        <v>15</v>
      </c>
      <c r="W461">
        <v>0</v>
      </c>
      <c r="X461">
        <v>0</v>
      </c>
      <c r="Y461">
        <v>15</v>
      </c>
      <c r="Z461">
        <v>0</v>
      </c>
      <c r="AA461">
        <v>0</v>
      </c>
      <c r="AB461">
        <v>20</v>
      </c>
      <c r="AC461">
        <v>0</v>
      </c>
      <c r="AD461">
        <v>0</v>
      </c>
      <c r="AE461">
        <v>20</v>
      </c>
      <c r="AF461">
        <v>0</v>
      </c>
      <c r="AG461">
        <v>0</v>
      </c>
      <c r="AH461">
        <v>25</v>
      </c>
      <c r="AI461">
        <v>0</v>
      </c>
      <c r="AJ461">
        <v>0</v>
      </c>
      <c r="AK461">
        <v>25</v>
      </c>
      <c r="AL461">
        <v>0</v>
      </c>
      <c r="AM461">
        <v>0</v>
      </c>
      <c r="AN461">
        <v>15</v>
      </c>
      <c r="AO461">
        <v>0</v>
      </c>
      <c r="AP461">
        <v>0</v>
      </c>
      <c r="AQ461">
        <v>15</v>
      </c>
      <c r="AR461">
        <v>0</v>
      </c>
      <c r="AS461">
        <v>0</v>
      </c>
      <c r="AT461">
        <v>0</v>
      </c>
      <c r="AU461">
        <v>0</v>
      </c>
      <c r="AV461">
        <v>0</v>
      </c>
      <c r="AW461">
        <v>0</v>
      </c>
      <c r="AX461" s="7">
        <v>170</v>
      </c>
      <c r="AZ461" s="7">
        <f t="shared" si="14"/>
        <v>0</v>
      </c>
      <c r="BA461" s="7">
        <f t="shared" si="15"/>
        <v>0</v>
      </c>
      <c r="BB461" s="7">
        <f t="shared" si="16"/>
        <v>0</v>
      </c>
      <c r="BC461" s="7">
        <f t="shared" si="17"/>
        <v>0</v>
      </c>
      <c r="BD461" s="7">
        <f t="shared" si="18"/>
        <v>0</v>
      </c>
      <c r="BE461" s="7">
        <f t="shared" si="19"/>
        <v>0</v>
      </c>
      <c r="BF461" s="7">
        <f t="shared" si="20"/>
        <v>0</v>
      </c>
      <c r="BG461" s="7">
        <f t="shared" si="21"/>
        <v>0</v>
      </c>
      <c r="BH461" s="7">
        <f t="shared" si="22"/>
        <v>95</v>
      </c>
      <c r="BI461" s="7">
        <f t="shared" si="23"/>
        <v>0</v>
      </c>
      <c r="BJ461" s="7">
        <f t="shared" si="24"/>
        <v>0</v>
      </c>
      <c r="BK461" s="7">
        <f t="shared" si="25"/>
        <v>95</v>
      </c>
      <c r="BL461" s="7">
        <f t="shared" si="26"/>
        <v>0</v>
      </c>
      <c r="BM461" s="7">
        <f t="shared" si="27"/>
        <v>0</v>
      </c>
      <c r="BN461" s="7">
        <f t="shared" si="28"/>
        <v>0</v>
      </c>
      <c r="BO461" s="7">
        <f t="shared" si="29"/>
        <v>0</v>
      </c>
      <c r="BP461" s="7">
        <f t="shared" si="30"/>
        <v>0</v>
      </c>
      <c r="BQ461" s="7">
        <f t="shared" si="31"/>
        <v>0</v>
      </c>
      <c r="BR461" s="7">
        <f t="shared" si="32"/>
        <v>0</v>
      </c>
      <c r="BS461" s="7">
        <f t="shared" si="33"/>
        <v>0</v>
      </c>
      <c r="BT461" s="7">
        <f t="shared" si="34"/>
        <v>15</v>
      </c>
      <c r="BU461" s="7">
        <f t="shared" si="35"/>
        <v>0</v>
      </c>
      <c r="BV461" s="7">
        <f t="shared" si="36"/>
        <v>0</v>
      </c>
      <c r="BW461" s="7">
        <f t="shared" si="37"/>
        <v>15</v>
      </c>
      <c r="BX461" s="7">
        <f t="shared" si="38"/>
        <v>0</v>
      </c>
      <c r="BY461" s="7">
        <f t="shared" si="39"/>
        <v>0</v>
      </c>
      <c r="BZ461" s="7">
        <f t="shared" si="40"/>
        <v>20</v>
      </c>
      <c r="CA461" s="7">
        <f t="shared" si="41"/>
        <v>0</v>
      </c>
      <c r="CB461" s="7">
        <f t="shared" si="42"/>
        <v>0</v>
      </c>
      <c r="CC461" s="7">
        <f t="shared" si="43"/>
        <v>20</v>
      </c>
      <c r="CD461" s="7">
        <f t="shared" si="44"/>
        <v>0</v>
      </c>
      <c r="CE461" s="7">
        <f t="shared" si="45"/>
        <v>0</v>
      </c>
      <c r="CF461" s="7">
        <f t="shared" si="46"/>
        <v>25</v>
      </c>
      <c r="CG461" s="7">
        <f t="shared" si="47"/>
        <v>0</v>
      </c>
      <c r="CH461" s="7">
        <f t="shared" si="48"/>
        <v>0</v>
      </c>
      <c r="CI461" s="7">
        <f t="shared" si="49"/>
        <v>25</v>
      </c>
      <c r="CJ461" s="7">
        <f t="shared" si="50"/>
        <v>0</v>
      </c>
      <c r="CK461" s="7">
        <f t="shared" si="51"/>
        <v>0</v>
      </c>
      <c r="CL461" s="7">
        <f t="shared" si="52"/>
        <v>15</v>
      </c>
      <c r="CM461" s="7">
        <f t="shared" si="53"/>
        <v>0</v>
      </c>
      <c r="CN461" s="7">
        <f t="shared" si="54"/>
        <v>0</v>
      </c>
      <c r="CO461" s="7">
        <f t="shared" si="55"/>
        <v>15</v>
      </c>
      <c r="CP461" s="7">
        <f t="shared" si="56"/>
        <v>0</v>
      </c>
      <c r="CQ461" s="7">
        <f t="shared" si="57"/>
        <v>0</v>
      </c>
      <c r="CR461" s="7">
        <f t="shared" si="58"/>
        <v>0</v>
      </c>
      <c r="CS461" s="7">
        <f t="shared" si="59"/>
        <v>0</v>
      </c>
      <c r="CT461" s="7">
        <f t="shared" si="60"/>
        <v>0</v>
      </c>
      <c r="CU461" s="7">
        <f t="shared" si="61"/>
        <v>0</v>
      </c>
      <c r="CV461" s="7">
        <f t="shared" si="62"/>
        <v>170</v>
      </c>
    </row>
    <row r="462" spans="1:100" hidden="1" x14ac:dyDescent="0.25">
      <c r="A462" t="s">
        <v>177</v>
      </c>
      <c r="B462">
        <v>0</v>
      </c>
      <c r="C462">
        <v>0</v>
      </c>
      <c r="D462">
        <v>0</v>
      </c>
      <c r="E462">
        <v>0</v>
      </c>
      <c r="F462">
        <v>0</v>
      </c>
      <c r="G462">
        <v>0</v>
      </c>
      <c r="H462">
        <v>0</v>
      </c>
      <c r="I462">
        <v>0</v>
      </c>
      <c r="J462">
        <v>0</v>
      </c>
      <c r="K462">
        <v>0</v>
      </c>
      <c r="L462">
        <v>0</v>
      </c>
      <c r="M462">
        <v>0</v>
      </c>
      <c r="N462">
        <v>0</v>
      </c>
      <c r="O462">
        <v>0</v>
      </c>
      <c r="P462">
        <v>0</v>
      </c>
      <c r="Q462">
        <v>0</v>
      </c>
      <c r="R462">
        <v>0</v>
      </c>
      <c r="S462">
        <v>0</v>
      </c>
      <c r="T462">
        <v>0</v>
      </c>
      <c r="U462">
        <v>0</v>
      </c>
      <c r="V462">
        <v>0</v>
      </c>
      <c r="W462">
        <v>0</v>
      </c>
      <c r="X462">
        <v>0</v>
      </c>
      <c r="Y462">
        <v>0</v>
      </c>
      <c r="Z462">
        <v>0</v>
      </c>
      <c r="AA462">
        <v>0</v>
      </c>
      <c r="AB462">
        <v>0</v>
      </c>
      <c r="AC462">
        <v>0</v>
      </c>
      <c r="AD462">
        <v>0</v>
      </c>
      <c r="AE462">
        <v>0</v>
      </c>
      <c r="AF462">
        <v>505</v>
      </c>
      <c r="AG462">
        <v>15</v>
      </c>
      <c r="AH462">
        <v>0</v>
      </c>
      <c r="AI462">
        <v>0</v>
      </c>
      <c r="AJ462">
        <v>0</v>
      </c>
      <c r="AK462">
        <v>520</v>
      </c>
      <c r="AL462">
        <v>40</v>
      </c>
      <c r="AM462">
        <v>20</v>
      </c>
      <c r="AN462">
        <v>0</v>
      </c>
      <c r="AO462">
        <v>0</v>
      </c>
      <c r="AP462">
        <v>0</v>
      </c>
      <c r="AQ462">
        <v>60</v>
      </c>
      <c r="AR462">
        <v>0</v>
      </c>
      <c r="AS462">
        <v>0</v>
      </c>
      <c r="AT462">
        <v>0</v>
      </c>
      <c r="AU462">
        <v>0</v>
      </c>
      <c r="AV462">
        <v>0</v>
      </c>
      <c r="AW462">
        <v>0</v>
      </c>
      <c r="AX462" s="7">
        <v>580</v>
      </c>
      <c r="AZ462" s="7">
        <f t="shared" si="14"/>
        <v>0</v>
      </c>
      <c r="BA462" s="7">
        <f t="shared" si="15"/>
        <v>0</v>
      </c>
      <c r="BB462" s="7">
        <f t="shared" si="16"/>
        <v>0</v>
      </c>
      <c r="BC462" s="7">
        <f t="shared" si="17"/>
        <v>0</v>
      </c>
      <c r="BD462" s="7">
        <f t="shared" si="18"/>
        <v>0</v>
      </c>
      <c r="BE462" s="7">
        <f t="shared" si="19"/>
        <v>0</v>
      </c>
      <c r="BF462" s="7">
        <f t="shared" si="20"/>
        <v>0</v>
      </c>
      <c r="BG462" s="7">
        <f t="shared" si="21"/>
        <v>0</v>
      </c>
      <c r="BH462" s="7">
        <f t="shared" si="22"/>
        <v>0</v>
      </c>
      <c r="BI462" s="7">
        <f t="shared" si="23"/>
        <v>0</v>
      </c>
      <c r="BJ462" s="7">
        <f t="shared" si="24"/>
        <v>0</v>
      </c>
      <c r="BK462" s="7">
        <f t="shared" si="25"/>
        <v>0</v>
      </c>
      <c r="BL462" s="7">
        <f t="shared" si="26"/>
        <v>0</v>
      </c>
      <c r="BM462" s="7">
        <f t="shared" si="27"/>
        <v>0</v>
      </c>
      <c r="BN462" s="7">
        <f t="shared" si="28"/>
        <v>0</v>
      </c>
      <c r="BO462" s="7">
        <f t="shared" si="29"/>
        <v>0</v>
      </c>
      <c r="BP462" s="7">
        <f t="shared" si="30"/>
        <v>0</v>
      </c>
      <c r="BQ462" s="7">
        <f t="shared" si="31"/>
        <v>0</v>
      </c>
      <c r="BR462" s="7">
        <f t="shared" si="32"/>
        <v>0</v>
      </c>
      <c r="BS462" s="7">
        <f t="shared" si="33"/>
        <v>0</v>
      </c>
      <c r="BT462" s="7">
        <f t="shared" si="34"/>
        <v>0</v>
      </c>
      <c r="BU462" s="7">
        <f t="shared" si="35"/>
        <v>0</v>
      </c>
      <c r="BV462" s="7">
        <f t="shared" si="36"/>
        <v>0</v>
      </c>
      <c r="BW462" s="7">
        <f t="shared" si="37"/>
        <v>0</v>
      </c>
      <c r="BX462" s="7">
        <f t="shared" si="38"/>
        <v>0</v>
      </c>
      <c r="BY462" s="7">
        <f t="shared" si="39"/>
        <v>0</v>
      </c>
      <c r="BZ462" s="7">
        <f t="shared" si="40"/>
        <v>0</v>
      </c>
      <c r="CA462" s="7">
        <f t="shared" si="41"/>
        <v>0</v>
      </c>
      <c r="CB462" s="7">
        <f t="shared" si="42"/>
        <v>0</v>
      </c>
      <c r="CC462" s="7">
        <f t="shared" si="43"/>
        <v>0</v>
      </c>
      <c r="CD462" s="7">
        <f t="shared" si="44"/>
        <v>505</v>
      </c>
      <c r="CE462" s="7">
        <f t="shared" si="45"/>
        <v>15</v>
      </c>
      <c r="CF462" s="7">
        <f t="shared" si="46"/>
        <v>0</v>
      </c>
      <c r="CG462" s="7">
        <f t="shared" si="47"/>
        <v>0</v>
      </c>
      <c r="CH462" s="7">
        <f t="shared" si="48"/>
        <v>0</v>
      </c>
      <c r="CI462" s="7">
        <f t="shared" si="49"/>
        <v>520</v>
      </c>
      <c r="CJ462" s="7">
        <f t="shared" si="50"/>
        <v>40</v>
      </c>
      <c r="CK462" s="7">
        <f t="shared" si="51"/>
        <v>20</v>
      </c>
      <c r="CL462" s="7">
        <f t="shared" si="52"/>
        <v>0</v>
      </c>
      <c r="CM462" s="7">
        <f t="shared" si="53"/>
        <v>0</v>
      </c>
      <c r="CN462" s="7">
        <f t="shared" si="54"/>
        <v>0</v>
      </c>
      <c r="CO462" s="7">
        <f t="shared" si="55"/>
        <v>60</v>
      </c>
      <c r="CP462" s="7">
        <f t="shared" si="56"/>
        <v>0</v>
      </c>
      <c r="CQ462" s="7">
        <f t="shared" si="57"/>
        <v>0</v>
      </c>
      <c r="CR462" s="7">
        <f t="shared" si="58"/>
        <v>0</v>
      </c>
      <c r="CS462" s="7">
        <f t="shared" si="59"/>
        <v>0</v>
      </c>
      <c r="CT462" s="7">
        <f t="shared" si="60"/>
        <v>0</v>
      </c>
      <c r="CU462" s="7">
        <f t="shared" si="61"/>
        <v>0</v>
      </c>
      <c r="CV462" s="7">
        <f t="shared" si="62"/>
        <v>580</v>
      </c>
    </row>
    <row r="463" spans="1:100" hidden="1" x14ac:dyDescent="0.25">
      <c r="A463" t="s">
        <v>68</v>
      </c>
      <c r="B463">
        <v>0</v>
      </c>
      <c r="C463">
        <v>0</v>
      </c>
      <c r="D463">
        <v>0</v>
      </c>
      <c r="E463">
        <v>0</v>
      </c>
      <c r="F463">
        <v>0</v>
      </c>
      <c r="G463">
        <v>0</v>
      </c>
      <c r="H463">
        <v>0</v>
      </c>
      <c r="I463">
        <v>0</v>
      </c>
      <c r="J463">
        <v>0</v>
      </c>
      <c r="K463">
        <v>0</v>
      </c>
      <c r="L463">
        <v>0</v>
      </c>
      <c r="M463">
        <v>0</v>
      </c>
      <c r="N463">
        <v>0</v>
      </c>
      <c r="O463">
        <v>0</v>
      </c>
      <c r="P463">
        <v>0</v>
      </c>
      <c r="Q463">
        <v>0</v>
      </c>
      <c r="R463">
        <v>0</v>
      </c>
      <c r="S463">
        <v>0</v>
      </c>
      <c r="T463">
        <v>45</v>
      </c>
      <c r="U463">
        <v>0</v>
      </c>
      <c r="V463">
        <v>0</v>
      </c>
      <c r="W463">
        <v>0</v>
      </c>
      <c r="X463">
        <v>0</v>
      </c>
      <c r="Y463">
        <v>45</v>
      </c>
      <c r="Z463">
        <v>30</v>
      </c>
      <c r="AA463">
        <v>0</v>
      </c>
      <c r="AB463">
        <v>0</v>
      </c>
      <c r="AC463">
        <v>0</v>
      </c>
      <c r="AD463">
        <v>0</v>
      </c>
      <c r="AE463">
        <v>35</v>
      </c>
      <c r="AF463">
        <v>85</v>
      </c>
      <c r="AG463">
        <v>5</v>
      </c>
      <c r="AH463">
        <v>0</v>
      </c>
      <c r="AI463">
        <v>0</v>
      </c>
      <c r="AJ463">
        <v>0</v>
      </c>
      <c r="AK463">
        <v>90</v>
      </c>
      <c r="AL463">
        <v>385</v>
      </c>
      <c r="AM463">
        <v>45</v>
      </c>
      <c r="AN463">
        <v>0</v>
      </c>
      <c r="AO463">
        <v>0</v>
      </c>
      <c r="AP463">
        <v>0</v>
      </c>
      <c r="AQ463">
        <v>430</v>
      </c>
      <c r="AR463">
        <v>0</v>
      </c>
      <c r="AS463">
        <v>0</v>
      </c>
      <c r="AT463">
        <v>0</v>
      </c>
      <c r="AU463">
        <v>0</v>
      </c>
      <c r="AV463">
        <v>0</v>
      </c>
      <c r="AW463">
        <v>0</v>
      </c>
      <c r="AX463" s="7">
        <v>595</v>
      </c>
      <c r="AZ463" s="7">
        <f t="shared" si="14"/>
        <v>0</v>
      </c>
      <c r="BA463" s="7">
        <f t="shared" si="15"/>
        <v>0</v>
      </c>
      <c r="BB463" s="7">
        <f t="shared" si="16"/>
        <v>0</v>
      </c>
      <c r="BC463" s="7">
        <f t="shared" si="17"/>
        <v>0</v>
      </c>
      <c r="BD463" s="7">
        <f t="shared" si="18"/>
        <v>0</v>
      </c>
      <c r="BE463" s="7">
        <f t="shared" si="19"/>
        <v>0</v>
      </c>
      <c r="BF463" s="7">
        <f t="shared" si="20"/>
        <v>0</v>
      </c>
      <c r="BG463" s="7">
        <f t="shared" si="21"/>
        <v>0</v>
      </c>
      <c r="BH463" s="7">
        <f t="shared" si="22"/>
        <v>0</v>
      </c>
      <c r="BI463" s="7">
        <f t="shared" si="23"/>
        <v>0</v>
      </c>
      <c r="BJ463" s="7">
        <f t="shared" si="24"/>
        <v>0</v>
      </c>
      <c r="BK463" s="7">
        <f t="shared" si="25"/>
        <v>0</v>
      </c>
      <c r="BL463" s="7">
        <f t="shared" si="26"/>
        <v>0</v>
      </c>
      <c r="BM463" s="7">
        <f t="shared" si="27"/>
        <v>0</v>
      </c>
      <c r="BN463" s="7">
        <f t="shared" si="28"/>
        <v>0</v>
      </c>
      <c r="BO463" s="7">
        <f t="shared" si="29"/>
        <v>0</v>
      </c>
      <c r="BP463" s="7">
        <f t="shared" si="30"/>
        <v>0</v>
      </c>
      <c r="BQ463" s="7">
        <f t="shared" si="31"/>
        <v>0</v>
      </c>
      <c r="BR463" s="7">
        <f t="shared" si="32"/>
        <v>45</v>
      </c>
      <c r="BS463" s="7">
        <f t="shared" si="33"/>
        <v>0</v>
      </c>
      <c r="BT463" s="7">
        <f t="shared" si="34"/>
        <v>0</v>
      </c>
      <c r="BU463" s="7">
        <f t="shared" si="35"/>
        <v>0</v>
      </c>
      <c r="BV463" s="7">
        <f t="shared" si="36"/>
        <v>0</v>
      </c>
      <c r="BW463" s="7">
        <f t="shared" si="37"/>
        <v>45</v>
      </c>
      <c r="BX463" s="7">
        <f t="shared" si="38"/>
        <v>30</v>
      </c>
      <c r="BY463" s="7">
        <f t="shared" si="39"/>
        <v>0</v>
      </c>
      <c r="BZ463" s="7">
        <f t="shared" si="40"/>
        <v>0</v>
      </c>
      <c r="CA463" s="7">
        <f t="shared" si="41"/>
        <v>0</v>
      </c>
      <c r="CB463" s="7">
        <f t="shared" si="42"/>
        <v>0</v>
      </c>
      <c r="CC463" s="7">
        <f t="shared" si="43"/>
        <v>35</v>
      </c>
      <c r="CD463" s="7">
        <f t="shared" si="44"/>
        <v>85</v>
      </c>
      <c r="CE463" s="7">
        <f t="shared" si="45"/>
        <v>5</v>
      </c>
      <c r="CF463" s="7">
        <f t="shared" si="46"/>
        <v>0</v>
      </c>
      <c r="CG463" s="7">
        <f t="shared" si="47"/>
        <v>0</v>
      </c>
      <c r="CH463" s="7">
        <f t="shared" si="48"/>
        <v>0</v>
      </c>
      <c r="CI463" s="7">
        <f t="shared" si="49"/>
        <v>90</v>
      </c>
      <c r="CJ463" s="7">
        <f t="shared" si="50"/>
        <v>385</v>
      </c>
      <c r="CK463" s="7">
        <f t="shared" si="51"/>
        <v>45</v>
      </c>
      <c r="CL463" s="7">
        <f t="shared" si="52"/>
        <v>0</v>
      </c>
      <c r="CM463" s="7">
        <f t="shared" si="53"/>
        <v>0</v>
      </c>
      <c r="CN463" s="7">
        <f t="shared" si="54"/>
        <v>0</v>
      </c>
      <c r="CO463" s="7">
        <f t="shared" si="55"/>
        <v>430</v>
      </c>
      <c r="CP463" s="7">
        <f t="shared" si="56"/>
        <v>0</v>
      </c>
      <c r="CQ463" s="7">
        <f t="shared" si="57"/>
        <v>0</v>
      </c>
      <c r="CR463" s="7">
        <f t="shared" si="58"/>
        <v>0</v>
      </c>
      <c r="CS463" s="7">
        <f t="shared" si="59"/>
        <v>0</v>
      </c>
      <c r="CT463" s="7">
        <f t="shared" si="60"/>
        <v>0</v>
      </c>
      <c r="CU463" s="7">
        <f t="shared" si="61"/>
        <v>0</v>
      </c>
      <c r="CV463" s="7">
        <f t="shared" si="62"/>
        <v>595</v>
      </c>
    </row>
    <row r="464" spans="1:100" hidden="1" x14ac:dyDescent="0.25">
      <c r="A464" t="s">
        <v>69</v>
      </c>
      <c r="B464">
        <v>0</v>
      </c>
      <c r="C464">
        <v>0</v>
      </c>
      <c r="D464">
        <v>0</v>
      </c>
      <c r="E464">
        <v>0</v>
      </c>
      <c r="F464">
        <v>0</v>
      </c>
      <c r="G464">
        <v>0</v>
      </c>
      <c r="H464">
        <v>0</v>
      </c>
      <c r="I464">
        <v>0</v>
      </c>
      <c r="J464">
        <v>0</v>
      </c>
      <c r="K464">
        <v>0</v>
      </c>
      <c r="L464">
        <v>0</v>
      </c>
      <c r="M464">
        <v>0</v>
      </c>
      <c r="N464">
        <v>0</v>
      </c>
      <c r="O464">
        <v>0</v>
      </c>
      <c r="P464">
        <v>0</v>
      </c>
      <c r="Q464">
        <v>0</v>
      </c>
      <c r="R464">
        <v>0</v>
      </c>
      <c r="S464">
        <v>0</v>
      </c>
      <c r="T464">
        <v>0</v>
      </c>
      <c r="U464">
        <v>0</v>
      </c>
      <c r="V464">
        <v>0</v>
      </c>
      <c r="W464">
        <v>0</v>
      </c>
      <c r="X464">
        <v>0</v>
      </c>
      <c r="Y464">
        <v>0</v>
      </c>
      <c r="Z464">
        <v>0</v>
      </c>
      <c r="AA464">
        <v>0</v>
      </c>
      <c r="AB464">
        <v>0</v>
      </c>
      <c r="AC464">
        <v>0</v>
      </c>
      <c r="AD464">
        <v>0</v>
      </c>
      <c r="AE464">
        <v>0</v>
      </c>
      <c r="AF464">
        <v>0</v>
      </c>
      <c r="AG464">
        <v>0</v>
      </c>
      <c r="AH464">
        <v>0</v>
      </c>
      <c r="AI464">
        <v>0</v>
      </c>
      <c r="AJ464">
        <v>0</v>
      </c>
      <c r="AK464">
        <v>0</v>
      </c>
      <c r="AL464">
        <v>0</v>
      </c>
      <c r="AM464">
        <v>0</v>
      </c>
      <c r="AN464">
        <v>0</v>
      </c>
      <c r="AO464">
        <v>0</v>
      </c>
      <c r="AP464">
        <v>0</v>
      </c>
      <c r="AQ464">
        <v>0</v>
      </c>
      <c r="AR464">
        <v>0</v>
      </c>
      <c r="AS464">
        <v>0</v>
      </c>
      <c r="AT464">
        <v>0</v>
      </c>
      <c r="AU464">
        <v>0</v>
      </c>
      <c r="AV464">
        <v>0</v>
      </c>
      <c r="AW464">
        <v>0</v>
      </c>
      <c r="AX464" s="7">
        <v>0</v>
      </c>
      <c r="AZ464" s="7">
        <f t="shared" si="14"/>
        <v>0</v>
      </c>
      <c r="BA464" s="7">
        <f t="shared" si="15"/>
        <v>0</v>
      </c>
      <c r="BB464" s="7">
        <f t="shared" si="16"/>
        <v>0</v>
      </c>
      <c r="BC464" s="7">
        <f t="shared" si="17"/>
        <v>0</v>
      </c>
      <c r="BD464" s="7">
        <f t="shared" si="18"/>
        <v>0</v>
      </c>
      <c r="BE464" s="7">
        <f t="shared" si="19"/>
        <v>0</v>
      </c>
      <c r="BF464" s="7">
        <f t="shared" si="20"/>
        <v>0</v>
      </c>
      <c r="BG464" s="7">
        <f t="shared" si="21"/>
        <v>0</v>
      </c>
      <c r="BH464" s="7">
        <f t="shared" si="22"/>
        <v>0</v>
      </c>
      <c r="BI464" s="7">
        <f t="shared" si="23"/>
        <v>0</v>
      </c>
      <c r="BJ464" s="7">
        <f t="shared" si="24"/>
        <v>0</v>
      </c>
      <c r="BK464" s="7">
        <f t="shared" si="25"/>
        <v>0</v>
      </c>
      <c r="BL464" s="7">
        <f t="shared" si="26"/>
        <v>0</v>
      </c>
      <c r="BM464" s="7">
        <f t="shared" si="27"/>
        <v>0</v>
      </c>
      <c r="BN464" s="7">
        <f t="shared" si="28"/>
        <v>0</v>
      </c>
      <c r="BO464" s="7">
        <f t="shared" si="29"/>
        <v>0</v>
      </c>
      <c r="BP464" s="7">
        <f t="shared" si="30"/>
        <v>0</v>
      </c>
      <c r="BQ464" s="7">
        <f t="shared" si="31"/>
        <v>0</v>
      </c>
      <c r="BR464" s="7">
        <f t="shared" si="32"/>
        <v>0</v>
      </c>
      <c r="BS464" s="7">
        <f t="shared" si="33"/>
        <v>0</v>
      </c>
      <c r="BT464" s="7">
        <f t="shared" si="34"/>
        <v>0</v>
      </c>
      <c r="BU464" s="7">
        <f t="shared" si="35"/>
        <v>0</v>
      </c>
      <c r="BV464" s="7">
        <f t="shared" si="36"/>
        <v>0</v>
      </c>
      <c r="BW464" s="7">
        <f t="shared" si="37"/>
        <v>0</v>
      </c>
      <c r="BX464" s="7">
        <f t="shared" si="38"/>
        <v>0</v>
      </c>
      <c r="BY464" s="7">
        <f t="shared" si="39"/>
        <v>0</v>
      </c>
      <c r="BZ464" s="7">
        <f t="shared" si="40"/>
        <v>0</v>
      </c>
      <c r="CA464" s="7">
        <f t="shared" si="41"/>
        <v>0</v>
      </c>
      <c r="CB464" s="7">
        <f t="shared" si="42"/>
        <v>0</v>
      </c>
      <c r="CC464" s="7">
        <f t="shared" si="43"/>
        <v>0</v>
      </c>
      <c r="CD464" s="7">
        <f t="shared" si="44"/>
        <v>0</v>
      </c>
      <c r="CE464" s="7">
        <f t="shared" si="45"/>
        <v>0</v>
      </c>
      <c r="CF464" s="7">
        <f t="shared" si="46"/>
        <v>0</v>
      </c>
      <c r="CG464" s="7">
        <f t="shared" si="47"/>
        <v>0</v>
      </c>
      <c r="CH464" s="7">
        <f t="shared" si="48"/>
        <v>0</v>
      </c>
      <c r="CI464" s="7">
        <f t="shared" si="49"/>
        <v>0</v>
      </c>
      <c r="CJ464" s="7">
        <f t="shared" si="50"/>
        <v>0</v>
      </c>
      <c r="CK464" s="7">
        <f t="shared" si="51"/>
        <v>0</v>
      </c>
      <c r="CL464" s="7">
        <f t="shared" si="52"/>
        <v>0</v>
      </c>
      <c r="CM464" s="7">
        <f t="shared" si="53"/>
        <v>0</v>
      </c>
      <c r="CN464" s="7">
        <f t="shared" si="54"/>
        <v>0</v>
      </c>
      <c r="CO464" s="7">
        <f t="shared" si="55"/>
        <v>0</v>
      </c>
      <c r="CP464" s="7">
        <f t="shared" si="56"/>
        <v>0</v>
      </c>
      <c r="CQ464" s="7">
        <f t="shared" si="57"/>
        <v>0</v>
      </c>
      <c r="CR464" s="7">
        <f t="shared" si="58"/>
        <v>0</v>
      </c>
      <c r="CS464" s="7">
        <f t="shared" si="59"/>
        <v>0</v>
      </c>
      <c r="CT464" s="7">
        <f t="shared" si="60"/>
        <v>0</v>
      </c>
      <c r="CU464" s="7">
        <f t="shared" si="61"/>
        <v>0</v>
      </c>
      <c r="CV464" s="7">
        <f t="shared" si="62"/>
        <v>0</v>
      </c>
    </row>
    <row r="465" spans="1:100" hidden="1" x14ac:dyDescent="0.25">
      <c r="A465" t="s">
        <v>70</v>
      </c>
      <c r="B465">
        <v>0</v>
      </c>
      <c r="C465">
        <v>0</v>
      </c>
      <c r="D465">
        <v>0</v>
      </c>
      <c r="E465">
        <v>0</v>
      </c>
      <c r="F465">
        <v>0</v>
      </c>
      <c r="G465">
        <v>0</v>
      </c>
      <c r="H465">
        <v>0</v>
      </c>
      <c r="I465">
        <v>0</v>
      </c>
      <c r="J465">
        <v>0</v>
      </c>
      <c r="K465">
        <v>0</v>
      </c>
      <c r="L465">
        <v>0</v>
      </c>
      <c r="M465">
        <v>0</v>
      </c>
      <c r="N465">
        <v>0</v>
      </c>
      <c r="O465">
        <v>0</v>
      </c>
      <c r="P465">
        <v>0</v>
      </c>
      <c r="Q465">
        <v>0</v>
      </c>
      <c r="R465">
        <v>0</v>
      </c>
      <c r="S465">
        <v>0</v>
      </c>
      <c r="T465">
        <v>0</v>
      </c>
      <c r="U465">
        <v>0</v>
      </c>
      <c r="V465">
        <v>0</v>
      </c>
      <c r="W465">
        <v>0</v>
      </c>
      <c r="X465">
        <v>0</v>
      </c>
      <c r="Y465">
        <v>0</v>
      </c>
      <c r="Z465">
        <v>0</v>
      </c>
      <c r="AA465">
        <v>0</v>
      </c>
      <c r="AB465">
        <v>0</v>
      </c>
      <c r="AC465">
        <v>0</v>
      </c>
      <c r="AD465">
        <v>0</v>
      </c>
      <c r="AE465">
        <v>0</v>
      </c>
      <c r="AF465">
        <v>620</v>
      </c>
      <c r="AG465">
        <v>0</v>
      </c>
      <c r="AH465">
        <v>0</v>
      </c>
      <c r="AI465">
        <v>0</v>
      </c>
      <c r="AJ465">
        <v>0</v>
      </c>
      <c r="AK465">
        <v>620</v>
      </c>
      <c r="AL465">
        <v>0</v>
      </c>
      <c r="AM465">
        <v>0</v>
      </c>
      <c r="AN465">
        <v>0</v>
      </c>
      <c r="AO465">
        <v>0</v>
      </c>
      <c r="AP465">
        <v>0</v>
      </c>
      <c r="AQ465">
        <v>0</v>
      </c>
      <c r="AR465">
        <v>0</v>
      </c>
      <c r="AS465">
        <v>0</v>
      </c>
      <c r="AT465">
        <v>0</v>
      </c>
      <c r="AU465">
        <v>100</v>
      </c>
      <c r="AV465">
        <v>0</v>
      </c>
      <c r="AW465">
        <v>100</v>
      </c>
      <c r="AX465" s="7">
        <v>720</v>
      </c>
      <c r="AZ465" s="7">
        <f t="shared" si="14"/>
        <v>0</v>
      </c>
      <c r="BA465" s="7">
        <f t="shared" si="15"/>
        <v>0</v>
      </c>
      <c r="BB465" s="7">
        <f t="shared" si="16"/>
        <v>0</v>
      </c>
      <c r="BC465" s="7">
        <f t="shared" si="17"/>
        <v>0</v>
      </c>
      <c r="BD465" s="7">
        <f t="shared" si="18"/>
        <v>0</v>
      </c>
      <c r="BE465" s="7">
        <f t="shared" si="19"/>
        <v>0</v>
      </c>
      <c r="BF465" s="7">
        <f t="shared" si="20"/>
        <v>0</v>
      </c>
      <c r="BG465" s="7">
        <f t="shared" si="21"/>
        <v>0</v>
      </c>
      <c r="BH465" s="7">
        <f t="shared" si="22"/>
        <v>0</v>
      </c>
      <c r="BI465" s="7">
        <f t="shared" si="23"/>
        <v>0</v>
      </c>
      <c r="BJ465" s="7">
        <f t="shared" si="24"/>
        <v>0</v>
      </c>
      <c r="BK465" s="7">
        <f t="shared" si="25"/>
        <v>0</v>
      </c>
      <c r="BL465" s="7">
        <f t="shared" si="26"/>
        <v>0</v>
      </c>
      <c r="BM465" s="7">
        <f t="shared" si="27"/>
        <v>0</v>
      </c>
      <c r="BN465" s="7">
        <f t="shared" si="28"/>
        <v>0</v>
      </c>
      <c r="BO465" s="7">
        <f t="shared" si="29"/>
        <v>0</v>
      </c>
      <c r="BP465" s="7">
        <f t="shared" si="30"/>
        <v>0</v>
      </c>
      <c r="BQ465" s="7">
        <f t="shared" si="31"/>
        <v>0</v>
      </c>
      <c r="BR465" s="7">
        <f t="shared" si="32"/>
        <v>0</v>
      </c>
      <c r="BS465" s="7">
        <f t="shared" si="33"/>
        <v>0</v>
      </c>
      <c r="BT465" s="7">
        <f t="shared" si="34"/>
        <v>0</v>
      </c>
      <c r="BU465" s="7">
        <f t="shared" si="35"/>
        <v>0</v>
      </c>
      <c r="BV465" s="7">
        <f t="shared" si="36"/>
        <v>0</v>
      </c>
      <c r="BW465" s="7">
        <f t="shared" si="37"/>
        <v>0</v>
      </c>
      <c r="BX465" s="7">
        <f t="shared" si="38"/>
        <v>0</v>
      </c>
      <c r="BY465" s="7">
        <f t="shared" si="39"/>
        <v>0</v>
      </c>
      <c r="BZ465" s="7">
        <f t="shared" si="40"/>
        <v>0</v>
      </c>
      <c r="CA465" s="7">
        <f t="shared" si="41"/>
        <v>0</v>
      </c>
      <c r="CB465" s="7">
        <f t="shared" si="42"/>
        <v>0</v>
      </c>
      <c r="CC465" s="7">
        <f t="shared" si="43"/>
        <v>0</v>
      </c>
      <c r="CD465" s="7">
        <f t="shared" si="44"/>
        <v>620</v>
      </c>
      <c r="CE465" s="7">
        <f t="shared" si="45"/>
        <v>0</v>
      </c>
      <c r="CF465" s="7">
        <f t="shared" si="46"/>
        <v>0</v>
      </c>
      <c r="CG465" s="7">
        <f t="shared" si="47"/>
        <v>0</v>
      </c>
      <c r="CH465" s="7">
        <f t="shared" si="48"/>
        <v>0</v>
      </c>
      <c r="CI465" s="7">
        <f t="shared" si="49"/>
        <v>620</v>
      </c>
      <c r="CJ465" s="7">
        <f t="shared" si="50"/>
        <v>0</v>
      </c>
      <c r="CK465" s="7">
        <f t="shared" si="51"/>
        <v>0</v>
      </c>
      <c r="CL465" s="7">
        <f t="shared" si="52"/>
        <v>0</v>
      </c>
      <c r="CM465" s="7">
        <f t="shared" si="53"/>
        <v>0</v>
      </c>
      <c r="CN465" s="7">
        <f t="shared" si="54"/>
        <v>0</v>
      </c>
      <c r="CO465" s="7">
        <f t="shared" si="55"/>
        <v>0</v>
      </c>
      <c r="CP465" s="7">
        <f t="shared" si="56"/>
        <v>0</v>
      </c>
      <c r="CQ465" s="7">
        <f t="shared" si="57"/>
        <v>0</v>
      </c>
      <c r="CR465" s="7">
        <f t="shared" si="58"/>
        <v>0</v>
      </c>
      <c r="CS465" s="7">
        <f t="shared" si="59"/>
        <v>100</v>
      </c>
      <c r="CT465" s="7">
        <f t="shared" si="60"/>
        <v>0</v>
      </c>
      <c r="CU465" s="7">
        <f t="shared" si="61"/>
        <v>100</v>
      </c>
      <c r="CV465" s="7">
        <f t="shared" si="62"/>
        <v>720</v>
      </c>
    </row>
    <row r="466" spans="1:100" hidden="1" x14ac:dyDescent="0.25">
      <c r="A466" t="s">
        <v>71</v>
      </c>
      <c r="B466">
        <v>0</v>
      </c>
      <c r="C466">
        <v>0</v>
      </c>
      <c r="D466">
        <v>0</v>
      </c>
      <c r="E466">
        <v>0</v>
      </c>
      <c r="F466">
        <v>0</v>
      </c>
      <c r="G466">
        <v>0</v>
      </c>
      <c r="H466">
        <v>0</v>
      </c>
      <c r="I466">
        <v>0</v>
      </c>
      <c r="J466">
        <v>0</v>
      </c>
      <c r="K466">
        <v>0</v>
      </c>
      <c r="L466">
        <v>0</v>
      </c>
      <c r="M466">
        <v>0</v>
      </c>
      <c r="N466">
        <v>0</v>
      </c>
      <c r="O466">
        <v>0</v>
      </c>
      <c r="P466">
        <v>0</v>
      </c>
      <c r="Q466">
        <v>0</v>
      </c>
      <c r="R466">
        <v>0</v>
      </c>
      <c r="S466">
        <v>0</v>
      </c>
      <c r="T466">
        <v>60</v>
      </c>
      <c r="U466">
        <v>5</v>
      </c>
      <c r="V466">
        <v>0</v>
      </c>
      <c r="W466">
        <v>0</v>
      </c>
      <c r="X466">
        <v>0</v>
      </c>
      <c r="Y466">
        <v>65</v>
      </c>
      <c r="Z466">
        <v>5</v>
      </c>
      <c r="AA466">
        <v>0</v>
      </c>
      <c r="AB466">
        <v>0</v>
      </c>
      <c r="AC466">
        <v>0</v>
      </c>
      <c r="AD466">
        <v>0</v>
      </c>
      <c r="AE466">
        <v>5</v>
      </c>
      <c r="AF466">
        <v>10</v>
      </c>
      <c r="AG466">
        <v>0</v>
      </c>
      <c r="AH466">
        <v>0</v>
      </c>
      <c r="AI466">
        <v>0</v>
      </c>
      <c r="AJ466">
        <v>0</v>
      </c>
      <c r="AK466">
        <v>10</v>
      </c>
      <c r="AL466">
        <v>25</v>
      </c>
      <c r="AM466">
        <v>15</v>
      </c>
      <c r="AN466">
        <v>0</v>
      </c>
      <c r="AO466">
        <v>0</v>
      </c>
      <c r="AP466">
        <v>0</v>
      </c>
      <c r="AQ466">
        <v>40</v>
      </c>
      <c r="AR466">
        <v>0</v>
      </c>
      <c r="AS466">
        <v>0</v>
      </c>
      <c r="AT466">
        <v>0</v>
      </c>
      <c r="AU466">
        <v>0</v>
      </c>
      <c r="AV466">
        <v>0</v>
      </c>
      <c r="AW466">
        <v>0</v>
      </c>
      <c r="AX466" s="7">
        <v>185</v>
      </c>
      <c r="AZ466" s="7">
        <f t="shared" si="14"/>
        <v>0</v>
      </c>
      <c r="BA466" s="7">
        <f t="shared" si="15"/>
        <v>0</v>
      </c>
      <c r="BB466" s="7">
        <f t="shared" si="16"/>
        <v>0</v>
      </c>
      <c r="BC466" s="7">
        <f t="shared" si="17"/>
        <v>0</v>
      </c>
      <c r="BD466" s="7">
        <f t="shared" si="18"/>
        <v>0</v>
      </c>
      <c r="BE466" s="7">
        <f t="shared" si="19"/>
        <v>0</v>
      </c>
      <c r="BF466" s="7">
        <f t="shared" si="20"/>
        <v>0</v>
      </c>
      <c r="BG466" s="7">
        <f t="shared" si="21"/>
        <v>0</v>
      </c>
      <c r="BH466" s="7">
        <f t="shared" si="22"/>
        <v>0</v>
      </c>
      <c r="BI466" s="7">
        <f t="shared" si="23"/>
        <v>0</v>
      </c>
      <c r="BJ466" s="7">
        <f t="shared" si="24"/>
        <v>0</v>
      </c>
      <c r="BK466" s="7">
        <f t="shared" si="25"/>
        <v>0</v>
      </c>
      <c r="BL466" s="7">
        <f t="shared" si="26"/>
        <v>0</v>
      </c>
      <c r="BM466" s="7">
        <f t="shared" si="27"/>
        <v>0</v>
      </c>
      <c r="BN466" s="7">
        <f t="shared" si="28"/>
        <v>0</v>
      </c>
      <c r="BO466" s="7">
        <f t="shared" si="29"/>
        <v>0</v>
      </c>
      <c r="BP466" s="7">
        <f t="shared" si="30"/>
        <v>0</v>
      </c>
      <c r="BQ466" s="7">
        <f t="shared" si="31"/>
        <v>0</v>
      </c>
      <c r="BR466" s="7">
        <f t="shared" si="32"/>
        <v>60</v>
      </c>
      <c r="BS466" s="7">
        <f t="shared" si="33"/>
        <v>5</v>
      </c>
      <c r="BT466" s="7">
        <f t="shared" si="34"/>
        <v>0</v>
      </c>
      <c r="BU466" s="7">
        <f t="shared" si="35"/>
        <v>0</v>
      </c>
      <c r="BV466" s="7">
        <f t="shared" si="36"/>
        <v>0</v>
      </c>
      <c r="BW466" s="7">
        <f t="shared" si="37"/>
        <v>65</v>
      </c>
      <c r="BX466" s="7">
        <f t="shared" si="38"/>
        <v>5</v>
      </c>
      <c r="BY466" s="7">
        <f t="shared" si="39"/>
        <v>0</v>
      </c>
      <c r="BZ466" s="7">
        <f t="shared" si="40"/>
        <v>0</v>
      </c>
      <c r="CA466" s="7">
        <f t="shared" si="41"/>
        <v>0</v>
      </c>
      <c r="CB466" s="7">
        <f t="shared" si="42"/>
        <v>0</v>
      </c>
      <c r="CC466" s="7">
        <f t="shared" si="43"/>
        <v>5</v>
      </c>
      <c r="CD466" s="7">
        <f t="shared" si="44"/>
        <v>10</v>
      </c>
      <c r="CE466" s="7">
        <f t="shared" si="45"/>
        <v>0</v>
      </c>
      <c r="CF466" s="7">
        <f t="shared" si="46"/>
        <v>0</v>
      </c>
      <c r="CG466" s="7">
        <f t="shared" si="47"/>
        <v>0</v>
      </c>
      <c r="CH466" s="7">
        <f t="shared" si="48"/>
        <v>0</v>
      </c>
      <c r="CI466" s="7">
        <f t="shared" si="49"/>
        <v>10</v>
      </c>
      <c r="CJ466" s="7">
        <f t="shared" si="50"/>
        <v>25</v>
      </c>
      <c r="CK466" s="7">
        <f t="shared" si="51"/>
        <v>15</v>
      </c>
      <c r="CL466" s="7">
        <f t="shared" si="52"/>
        <v>0</v>
      </c>
      <c r="CM466" s="7">
        <f t="shared" si="53"/>
        <v>0</v>
      </c>
      <c r="CN466" s="7">
        <f t="shared" si="54"/>
        <v>0</v>
      </c>
      <c r="CO466" s="7">
        <f t="shared" si="55"/>
        <v>40</v>
      </c>
      <c r="CP466" s="7">
        <f t="shared" si="56"/>
        <v>0</v>
      </c>
      <c r="CQ466" s="7">
        <f t="shared" si="57"/>
        <v>0</v>
      </c>
      <c r="CR466" s="7">
        <f t="shared" si="58"/>
        <v>0</v>
      </c>
      <c r="CS466" s="7">
        <f t="shared" si="59"/>
        <v>0</v>
      </c>
      <c r="CT466" s="7">
        <f t="shared" si="60"/>
        <v>0</v>
      </c>
      <c r="CU466" s="7">
        <f t="shared" si="61"/>
        <v>0</v>
      </c>
      <c r="CV466" s="7">
        <f t="shared" si="62"/>
        <v>185</v>
      </c>
    </row>
    <row r="467" spans="1:100" hidden="1" x14ac:dyDescent="0.25">
      <c r="A467" t="s">
        <v>178</v>
      </c>
      <c r="B467">
        <v>0</v>
      </c>
      <c r="C467">
        <v>0</v>
      </c>
      <c r="D467">
        <v>0</v>
      </c>
      <c r="E467">
        <v>0</v>
      </c>
      <c r="F467">
        <v>0</v>
      </c>
      <c r="G467">
        <v>0</v>
      </c>
      <c r="H467">
        <v>0</v>
      </c>
      <c r="I467">
        <v>0</v>
      </c>
      <c r="J467">
        <v>0</v>
      </c>
      <c r="K467">
        <v>0</v>
      </c>
      <c r="L467">
        <v>0</v>
      </c>
      <c r="M467">
        <v>0</v>
      </c>
      <c r="N467">
        <v>0</v>
      </c>
      <c r="O467">
        <v>0</v>
      </c>
      <c r="P467">
        <v>0</v>
      </c>
      <c r="Q467">
        <v>0</v>
      </c>
      <c r="R467">
        <v>0</v>
      </c>
      <c r="S467">
        <v>0</v>
      </c>
      <c r="T467">
        <v>0</v>
      </c>
      <c r="U467">
        <v>0</v>
      </c>
      <c r="V467">
        <v>0</v>
      </c>
      <c r="W467">
        <v>0</v>
      </c>
      <c r="X467">
        <v>0</v>
      </c>
      <c r="Y467">
        <v>0</v>
      </c>
      <c r="Z467">
        <v>0</v>
      </c>
      <c r="AA467">
        <v>0</v>
      </c>
      <c r="AB467">
        <v>0</v>
      </c>
      <c r="AC467">
        <v>0</v>
      </c>
      <c r="AD467">
        <v>0</v>
      </c>
      <c r="AE467">
        <v>0</v>
      </c>
      <c r="AF467">
        <v>20</v>
      </c>
      <c r="AG467">
        <v>0</v>
      </c>
      <c r="AH467">
        <v>0</v>
      </c>
      <c r="AI467">
        <v>0</v>
      </c>
      <c r="AJ467">
        <v>0</v>
      </c>
      <c r="AK467">
        <v>20</v>
      </c>
      <c r="AL467">
        <v>0</v>
      </c>
      <c r="AM467">
        <v>0</v>
      </c>
      <c r="AN467">
        <v>0</v>
      </c>
      <c r="AO467">
        <v>0</v>
      </c>
      <c r="AP467">
        <v>0</v>
      </c>
      <c r="AQ467">
        <v>0</v>
      </c>
      <c r="AR467">
        <v>0</v>
      </c>
      <c r="AS467">
        <v>0</v>
      </c>
      <c r="AT467">
        <v>0</v>
      </c>
      <c r="AU467">
        <v>0</v>
      </c>
      <c r="AV467">
        <v>0</v>
      </c>
      <c r="AW467">
        <v>0</v>
      </c>
      <c r="AX467" s="7">
        <v>20</v>
      </c>
      <c r="AZ467" s="7">
        <f t="shared" si="14"/>
        <v>0</v>
      </c>
      <c r="BA467" s="7">
        <f t="shared" si="15"/>
        <v>0</v>
      </c>
      <c r="BB467" s="7">
        <f t="shared" si="16"/>
        <v>0</v>
      </c>
      <c r="BC467" s="7">
        <f t="shared" si="17"/>
        <v>0</v>
      </c>
      <c r="BD467" s="7">
        <f t="shared" si="18"/>
        <v>0</v>
      </c>
      <c r="BE467" s="7">
        <f t="shared" si="19"/>
        <v>0</v>
      </c>
      <c r="BF467" s="7">
        <f t="shared" si="20"/>
        <v>0</v>
      </c>
      <c r="BG467" s="7">
        <f t="shared" si="21"/>
        <v>0</v>
      </c>
      <c r="BH467" s="7">
        <f t="shared" si="22"/>
        <v>0</v>
      </c>
      <c r="BI467" s="7">
        <f t="shared" si="23"/>
        <v>0</v>
      </c>
      <c r="BJ467" s="7">
        <f t="shared" si="24"/>
        <v>0</v>
      </c>
      <c r="BK467" s="7">
        <f t="shared" si="25"/>
        <v>0</v>
      </c>
      <c r="BL467" s="7">
        <f t="shared" si="26"/>
        <v>0</v>
      </c>
      <c r="BM467" s="7">
        <f t="shared" si="27"/>
        <v>0</v>
      </c>
      <c r="BN467" s="7">
        <f t="shared" si="28"/>
        <v>0</v>
      </c>
      <c r="BO467" s="7">
        <f t="shared" si="29"/>
        <v>0</v>
      </c>
      <c r="BP467" s="7">
        <f t="shared" si="30"/>
        <v>0</v>
      </c>
      <c r="BQ467" s="7">
        <f t="shared" si="31"/>
        <v>0</v>
      </c>
      <c r="BR467" s="7">
        <f t="shared" si="32"/>
        <v>0</v>
      </c>
      <c r="BS467" s="7">
        <f t="shared" si="33"/>
        <v>0</v>
      </c>
      <c r="BT467" s="7">
        <f t="shared" si="34"/>
        <v>0</v>
      </c>
      <c r="BU467" s="7">
        <f t="shared" si="35"/>
        <v>0</v>
      </c>
      <c r="BV467" s="7">
        <f t="shared" si="36"/>
        <v>0</v>
      </c>
      <c r="BW467" s="7">
        <f t="shared" si="37"/>
        <v>0</v>
      </c>
      <c r="BX467" s="7">
        <f t="shared" si="38"/>
        <v>0</v>
      </c>
      <c r="BY467" s="7">
        <f t="shared" si="39"/>
        <v>0</v>
      </c>
      <c r="BZ467" s="7">
        <f t="shared" si="40"/>
        <v>0</v>
      </c>
      <c r="CA467" s="7">
        <f t="shared" si="41"/>
        <v>0</v>
      </c>
      <c r="CB467" s="7">
        <f t="shared" si="42"/>
        <v>0</v>
      </c>
      <c r="CC467" s="7">
        <f t="shared" si="43"/>
        <v>0</v>
      </c>
      <c r="CD467" s="7">
        <f t="shared" si="44"/>
        <v>20</v>
      </c>
      <c r="CE467" s="7">
        <f t="shared" si="45"/>
        <v>0</v>
      </c>
      <c r="CF467" s="7">
        <f t="shared" si="46"/>
        <v>0</v>
      </c>
      <c r="CG467" s="7">
        <f t="shared" si="47"/>
        <v>0</v>
      </c>
      <c r="CH467" s="7">
        <f t="shared" si="48"/>
        <v>0</v>
      </c>
      <c r="CI467" s="7">
        <f t="shared" si="49"/>
        <v>20</v>
      </c>
      <c r="CJ467" s="7">
        <f t="shared" si="50"/>
        <v>0</v>
      </c>
      <c r="CK467" s="7">
        <f t="shared" si="51"/>
        <v>0</v>
      </c>
      <c r="CL467" s="7">
        <f t="shared" si="52"/>
        <v>0</v>
      </c>
      <c r="CM467" s="7">
        <f t="shared" si="53"/>
        <v>0</v>
      </c>
      <c r="CN467" s="7">
        <f t="shared" si="54"/>
        <v>0</v>
      </c>
      <c r="CO467" s="7">
        <f t="shared" si="55"/>
        <v>0</v>
      </c>
      <c r="CP467" s="7">
        <f t="shared" si="56"/>
        <v>0</v>
      </c>
      <c r="CQ467" s="7">
        <f t="shared" si="57"/>
        <v>0</v>
      </c>
      <c r="CR467" s="7">
        <f t="shared" si="58"/>
        <v>0</v>
      </c>
      <c r="CS467" s="7">
        <f t="shared" si="59"/>
        <v>0</v>
      </c>
      <c r="CT467" s="7">
        <f t="shared" si="60"/>
        <v>0</v>
      </c>
      <c r="CU467" s="7">
        <f t="shared" si="61"/>
        <v>0</v>
      </c>
      <c r="CV467" s="7">
        <f t="shared" si="62"/>
        <v>20</v>
      </c>
    </row>
    <row r="468" spans="1:100" hidden="1" x14ac:dyDescent="0.25">
      <c r="A468" t="s">
        <v>72</v>
      </c>
      <c r="B468">
        <v>0</v>
      </c>
      <c r="C468">
        <v>0</v>
      </c>
      <c r="D468">
        <v>0</v>
      </c>
      <c r="E468">
        <v>0</v>
      </c>
      <c r="F468">
        <v>0</v>
      </c>
      <c r="G468">
        <v>0</v>
      </c>
      <c r="H468">
        <v>0</v>
      </c>
      <c r="I468">
        <v>0</v>
      </c>
      <c r="J468">
        <v>0</v>
      </c>
      <c r="K468">
        <v>0</v>
      </c>
      <c r="L468">
        <v>0</v>
      </c>
      <c r="M468">
        <v>0</v>
      </c>
      <c r="N468">
        <v>0</v>
      </c>
      <c r="O468">
        <v>0</v>
      </c>
      <c r="P468">
        <v>0</v>
      </c>
      <c r="Q468">
        <v>0</v>
      </c>
      <c r="R468">
        <v>0</v>
      </c>
      <c r="S468">
        <v>0</v>
      </c>
      <c r="T468">
        <v>0</v>
      </c>
      <c r="U468">
        <v>0</v>
      </c>
      <c r="V468">
        <v>0</v>
      </c>
      <c r="W468">
        <v>0</v>
      </c>
      <c r="X468">
        <v>0</v>
      </c>
      <c r="Y468">
        <v>0</v>
      </c>
      <c r="Z468">
        <v>0</v>
      </c>
      <c r="AA468">
        <v>0</v>
      </c>
      <c r="AB468">
        <v>0</v>
      </c>
      <c r="AC468">
        <v>0</v>
      </c>
      <c r="AD468">
        <v>0</v>
      </c>
      <c r="AE468">
        <v>0</v>
      </c>
      <c r="AF468">
        <v>0</v>
      </c>
      <c r="AG468">
        <v>0</v>
      </c>
      <c r="AH468">
        <v>0</v>
      </c>
      <c r="AI468">
        <v>0</v>
      </c>
      <c r="AJ468">
        <v>0</v>
      </c>
      <c r="AK468">
        <v>0</v>
      </c>
      <c r="AL468">
        <v>0</v>
      </c>
      <c r="AM468">
        <v>0</v>
      </c>
      <c r="AN468">
        <v>0</v>
      </c>
      <c r="AO468">
        <v>545</v>
      </c>
      <c r="AP468">
        <v>0</v>
      </c>
      <c r="AQ468">
        <v>545</v>
      </c>
      <c r="AR468">
        <v>0</v>
      </c>
      <c r="AS468">
        <v>0</v>
      </c>
      <c r="AT468">
        <v>0</v>
      </c>
      <c r="AU468">
        <v>0</v>
      </c>
      <c r="AV468">
        <v>0</v>
      </c>
      <c r="AW468">
        <v>0</v>
      </c>
      <c r="AX468" s="7">
        <v>545</v>
      </c>
      <c r="AZ468" s="7">
        <f t="shared" si="14"/>
        <v>0</v>
      </c>
      <c r="BA468" s="7">
        <f t="shared" si="15"/>
        <v>0</v>
      </c>
      <c r="BB468" s="7">
        <f t="shared" si="16"/>
        <v>0</v>
      </c>
      <c r="BC468" s="7">
        <f t="shared" si="17"/>
        <v>0</v>
      </c>
      <c r="BD468" s="7">
        <f t="shared" si="18"/>
        <v>0</v>
      </c>
      <c r="BE468" s="7">
        <f t="shared" si="19"/>
        <v>0</v>
      </c>
      <c r="BF468" s="7">
        <f t="shared" si="20"/>
        <v>0</v>
      </c>
      <c r="BG468" s="7">
        <f t="shared" si="21"/>
        <v>0</v>
      </c>
      <c r="BH468" s="7">
        <f t="shared" si="22"/>
        <v>0</v>
      </c>
      <c r="BI468" s="7">
        <f t="shared" si="23"/>
        <v>0</v>
      </c>
      <c r="BJ468" s="7">
        <f t="shared" si="24"/>
        <v>0</v>
      </c>
      <c r="BK468" s="7">
        <f t="shared" si="25"/>
        <v>0</v>
      </c>
      <c r="BL468" s="7">
        <f t="shared" si="26"/>
        <v>0</v>
      </c>
      <c r="BM468" s="7">
        <f t="shared" si="27"/>
        <v>0</v>
      </c>
      <c r="BN468" s="7">
        <f t="shared" si="28"/>
        <v>0</v>
      </c>
      <c r="BO468" s="7">
        <f t="shared" si="29"/>
        <v>0</v>
      </c>
      <c r="BP468" s="7">
        <f t="shared" si="30"/>
        <v>0</v>
      </c>
      <c r="BQ468" s="7">
        <f t="shared" si="31"/>
        <v>0</v>
      </c>
      <c r="BR468" s="7">
        <f t="shared" si="32"/>
        <v>0</v>
      </c>
      <c r="BS468" s="7">
        <f t="shared" si="33"/>
        <v>0</v>
      </c>
      <c r="BT468" s="7">
        <f t="shared" si="34"/>
        <v>0</v>
      </c>
      <c r="BU468" s="7">
        <f t="shared" si="35"/>
        <v>0</v>
      </c>
      <c r="BV468" s="7">
        <f t="shared" si="36"/>
        <v>0</v>
      </c>
      <c r="BW468" s="7">
        <f t="shared" si="37"/>
        <v>0</v>
      </c>
      <c r="BX468" s="7">
        <f t="shared" si="38"/>
        <v>0</v>
      </c>
      <c r="BY468" s="7">
        <f t="shared" si="39"/>
        <v>0</v>
      </c>
      <c r="BZ468" s="7">
        <f t="shared" si="40"/>
        <v>0</v>
      </c>
      <c r="CA468" s="7">
        <f t="shared" si="41"/>
        <v>0</v>
      </c>
      <c r="CB468" s="7">
        <f t="shared" si="42"/>
        <v>0</v>
      </c>
      <c r="CC468" s="7">
        <f t="shared" si="43"/>
        <v>0</v>
      </c>
      <c r="CD468" s="7">
        <f t="shared" si="44"/>
        <v>0</v>
      </c>
      <c r="CE468" s="7">
        <f t="shared" si="45"/>
        <v>0</v>
      </c>
      <c r="CF468" s="7">
        <f t="shared" si="46"/>
        <v>0</v>
      </c>
      <c r="CG468" s="7">
        <f t="shared" si="47"/>
        <v>0</v>
      </c>
      <c r="CH468" s="7">
        <f t="shared" si="48"/>
        <v>0</v>
      </c>
      <c r="CI468" s="7">
        <f t="shared" si="49"/>
        <v>0</v>
      </c>
      <c r="CJ468" s="7">
        <f t="shared" si="50"/>
        <v>0</v>
      </c>
      <c r="CK468" s="7">
        <f t="shared" si="51"/>
        <v>0</v>
      </c>
      <c r="CL468" s="7">
        <f t="shared" si="52"/>
        <v>0</v>
      </c>
      <c r="CM468" s="7">
        <f t="shared" si="53"/>
        <v>545</v>
      </c>
      <c r="CN468" s="7">
        <f t="shared" si="54"/>
        <v>0</v>
      </c>
      <c r="CO468" s="7">
        <f t="shared" si="55"/>
        <v>545</v>
      </c>
      <c r="CP468" s="7">
        <f t="shared" si="56"/>
        <v>0</v>
      </c>
      <c r="CQ468" s="7">
        <f t="shared" si="57"/>
        <v>0</v>
      </c>
      <c r="CR468" s="7">
        <f t="shared" si="58"/>
        <v>0</v>
      </c>
      <c r="CS468" s="7">
        <f t="shared" si="59"/>
        <v>0</v>
      </c>
      <c r="CT468" s="7">
        <f t="shared" si="60"/>
        <v>0</v>
      </c>
      <c r="CU468" s="7">
        <f t="shared" si="61"/>
        <v>0</v>
      </c>
      <c r="CV468" s="7">
        <f t="shared" si="62"/>
        <v>545</v>
      </c>
    </row>
    <row r="469" spans="1:100" hidden="1" x14ac:dyDescent="0.25">
      <c r="A469" t="s">
        <v>73</v>
      </c>
      <c r="B469">
        <v>0</v>
      </c>
      <c r="C469">
        <v>0</v>
      </c>
      <c r="D469">
        <v>0</v>
      </c>
      <c r="E469">
        <v>0</v>
      </c>
      <c r="F469">
        <v>0</v>
      </c>
      <c r="G469">
        <v>0</v>
      </c>
      <c r="H469">
        <v>0</v>
      </c>
      <c r="I469">
        <v>0</v>
      </c>
      <c r="J469">
        <v>0</v>
      </c>
      <c r="K469">
        <v>0</v>
      </c>
      <c r="L469">
        <v>0</v>
      </c>
      <c r="M469">
        <v>0</v>
      </c>
      <c r="N469">
        <v>0</v>
      </c>
      <c r="O469">
        <v>0</v>
      </c>
      <c r="P469">
        <v>0</v>
      </c>
      <c r="Q469">
        <v>0</v>
      </c>
      <c r="R469">
        <v>0</v>
      </c>
      <c r="S469">
        <v>0</v>
      </c>
      <c r="T469">
        <v>30</v>
      </c>
      <c r="U469">
        <v>0</v>
      </c>
      <c r="V469">
        <v>0</v>
      </c>
      <c r="W469">
        <v>0</v>
      </c>
      <c r="X469">
        <v>0</v>
      </c>
      <c r="Y469">
        <v>30</v>
      </c>
      <c r="Z469">
        <v>0</v>
      </c>
      <c r="AA469">
        <v>0</v>
      </c>
      <c r="AB469">
        <v>0</v>
      </c>
      <c r="AC469">
        <v>0</v>
      </c>
      <c r="AD469">
        <v>0</v>
      </c>
      <c r="AE469">
        <v>0</v>
      </c>
      <c r="AF469">
        <v>10</v>
      </c>
      <c r="AG469">
        <v>5</v>
      </c>
      <c r="AH469">
        <v>0</v>
      </c>
      <c r="AI469">
        <v>0</v>
      </c>
      <c r="AJ469">
        <v>0</v>
      </c>
      <c r="AK469">
        <v>10</v>
      </c>
      <c r="AL469">
        <v>1305</v>
      </c>
      <c r="AM469">
        <v>5</v>
      </c>
      <c r="AN469">
        <v>0</v>
      </c>
      <c r="AO469">
        <v>0</v>
      </c>
      <c r="AP469">
        <v>0</v>
      </c>
      <c r="AQ469">
        <v>1310</v>
      </c>
      <c r="AR469">
        <v>0</v>
      </c>
      <c r="AS469">
        <v>0</v>
      </c>
      <c r="AT469">
        <v>0</v>
      </c>
      <c r="AU469">
        <v>0</v>
      </c>
      <c r="AV469">
        <v>0</v>
      </c>
      <c r="AW469">
        <v>0</v>
      </c>
      <c r="AX469" s="7">
        <v>1355</v>
      </c>
      <c r="AZ469" s="7">
        <f t="shared" si="14"/>
        <v>0</v>
      </c>
      <c r="BA469" s="7">
        <f t="shared" si="15"/>
        <v>0</v>
      </c>
      <c r="BB469" s="7">
        <f t="shared" si="16"/>
        <v>0</v>
      </c>
      <c r="BC469" s="7">
        <f t="shared" si="17"/>
        <v>0</v>
      </c>
      <c r="BD469" s="7">
        <f t="shared" si="18"/>
        <v>0</v>
      </c>
      <c r="BE469" s="7">
        <f t="shared" si="19"/>
        <v>0</v>
      </c>
      <c r="BF469" s="7">
        <f t="shared" si="20"/>
        <v>0</v>
      </c>
      <c r="BG469" s="7">
        <f t="shared" si="21"/>
        <v>0</v>
      </c>
      <c r="BH469" s="7">
        <f t="shared" si="22"/>
        <v>0</v>
      </c>
      <c r="BI469" s="7">
        <f t="shared" si="23"/>
        <v>0</v>
      </c>
      <c r="BJ469" s="7">
        <f t="shared" si="24"/>
        <v>0</v>
      </c>
      <c r="BK469" s="7">
        <f t="shared" si="25"/>
        <v>0</v>
      </c>
      <c r="BL469" s="7">
        <f t="shared" si="26"/>
        <v>0</v>
      </c>
      <c r="BM469" s="7">
        <f t="shared" si="27"/>
        <v>0</v>
      </c>
      <c r="BN469" s="7">
        <f t="shared" si="28"/>
        <v>0</v>
      </c>
      <c r="BO469" s="7">
        <f t="shared" si="29"/>
        <v>0</v>
      </c>
      <c r="BP469" s="7">
        <f t="shared" si="30"/>
        <v>0</v>
      </c>
      <c r="BQ469" s="7">
        <f t="shared" si="31"/>
        <v>0</v>
      </c>
      <c r="BR469" s="7">
        <f t="shared" si="32"/>
        <v>30</v>
      </c>
      <c r="BS469" s="7">
        <f t="shared" si="33"/>
        <v>0</v>
      </c>
      <c r="BT469" s="7">
        <f t="shared" si="34"/>
        <v>0</v>
      </c>
      <c r="BU469" s="7">
        <f t="shared" si="35"/>
        <v>0</v>
      </c>
      <c r="BV469" s="7">
        <f t="shared" si="36"/>
        <v>0</v>
      </c>
      <c r="BW469" s="7">
        <f t="shared" si="37"/>
        <v>30</v>
      </c>
      <c r="BX469" s="7">
        <f t="shared" si="38"/>
        <v>0</v>
      </c>
      <c r="BY469" s="7">
        <f t="shared" si="39"/>
        <v>0</v>
      </c>
      <c r="BZ469" s="7">
        <f t="shared" si="40"/>
        <v>0</v>
      </c>
      <c r="CA469" s="7">
        <f t="shared" si="41"/>
        <v>0</v>
      </c>
      <c r="CB469" s="7">
        <f t="shared" si="42"/>
        <v>0</v>
      </c>
      <c r="CC469" s="7">
        <f t="shared" si="43"/>
        <v>0</v>
      </c>
      <c r="CD469" s="7">
        <f t="shared" si="44"/>
        <v>10</v>
      </c>
      <c r="CE469" s="7">
        <f t="shared" si="45"/>
        <v>5</v>
      </c>
      <c r="CF469" s="7">
        <f t="shared" si="46"/>
        <v>0</v>
      </c>
      <c r="CG469" s="7">
        <f t="shared" si="47"/>
        <v>0</v>
      </c>
      <c r="CH469" s="7">
        <f t="shared" si="48"/>
        <v>0</v>
      </c>
      <c r="CI469" s="7">
        <f t="shared" si="49"/>
        <v>10</v>
      </c>
      <c r="CJ469" s="7">
        <f t="shared" si="50"/>
        <v>1305</v>
      </c>
      <c r="CK469" s="7">
        <f t="shared" si="51"/>
        <v>5</v>
      </c>
      <c r="CL469" s="7">
        <f t="shared" si="52"/>
        <v>0</v>
      </c>
      <c r="CM469" s="7">
        <f t="shared" si="53"/>
        <v>0</v>
      </c>
      <c r="CN469" s="7">
        <f t="shared" si="54"/>
        <v>0</v>
      </c>
      <c r="CO469" s="7">
        <f t="shared" si="55"/>
        <v>1310</v>
      </c>
      <c r="CP469" s="7">
        <f t="shared" si="56"/>
        <v>0</v>
      </c>
      <c r="CQ469" s="7">
        <f t="shared" si="57"/>
        <v>0</v>
      </c>
      <c r="CR469" s="7">
        <f t="shared" si="58"/>
        <v>0</v>
      </c>
      <c r="CS469" s="7">
        <f t="shared" si="59"/>
        <v>0</v>
      </c>
      <c r="CT469" s="7">
        <f t="shared" si="60"/>
        <v>0</v>
      </c>
      <c r="CU469" s="7">
        <f t="shared" si="61"/>
        <v>0</v>
      </c>
      <c r="CV469" s="7">
        <f t="shared" si="62"/>
        <v>1355</v>
      </c>
    </row>
    <row r="470" spans="1:100" hidden="1" x14ac:dyDescent="0.25">
      <c r="A470" t="s">
        <v>74</v>
      </c>
      <c r="B470">
        <v>0</v>
      </c>
      <c r="C470">
        <v>0</v>
      </c>
      <c r="D470">
        <v>0</v>
      </c>
      <c r="E470">
        <v>0</v>
      </c>
      <c r="F470">
        <v>0</v>
      </c>
      <c r="G470">
        <v>0</v>
      </c>
      <c r="H470">
        <v>0</v>
      </c>
      <c r="I470">
        <v>0</v>
      </c>
      <c r="J470">
        <v>0</v>
      </c>
      <c r="K470">
        <v>0</v>
      </c>
      <c r="L470">
        <v>0</v>
      </c>
      <c r="M470">
        <v>0</v>
      </c>
      <c r="N470">
        <v>0</v>
      </c>
      <c r="O470">
        <v>0</v>
      </c>
      <c r="P470">
        <v>0</v>
      </c>
      <c r="Q470">
        <v>0</v>
      </c>
      <c r="R470">
        <v>0</v>
      </c>
      <c r="S470">
        <v>0</v>
      </c>
      <c r="T470">
        <v>0</v>
      </c>
      <c r="U470">
        <v>0</v>
      </c>
      <c r="V470">
        <v>0</v>
      </c>
      <c r="W470">
        <v>0</v>
      </c>
      <c r="X470">
        <v>0</v>
      </c>
      <c r="Y470">
        <v>0</v>
      </c>
      <c r="Z470">
        <v>0</v>
      </c>
      <c r="AA470">
        <v>0</v>
      </c>
      <c r="AB470">
        <v>0</v>
      </c>
      <c r="AC470">
        <v>0</v>
      </c>
      <c r="AD470">
        <v>0</v>
      </c>
      <c r="AE470">
        <v>0</v>
      </c>
      <c r="AF470">
        <v>90</v>
      </c>
      <c r="AG470">
        <v>0</v>
      </c>
      <c r="AH470">
        <v>0</v>
      </c>
      <c r="AI470">
        <v>0</v>
      </c>
      <c r="AJ470">
        <v>0</v>
      </c>
      <c r="AK470">
        <v>90</v>
      </c>
      <c r="AL470">
        <v>0</v>
      </c>
      <c r="AM470">
        <v>0</v>
      </c>
      <c r="AN470">
        <v>0</v>
      </c>
      <c r="AO470">
        <v>0</v>
      </c>
      <c r="AP470">
        <v>0</v>
      </c>
      <c r="AQ470">
        <v>0</v>
      </c>
      <c r="AR470">
        <v>0</v>
      </c>
      <c r="AS470">
        <v>0</v>
      </c>
      <c r="AT470">
        <v>0</v>
      </c>
      <c r="AU470">
        <v>0</v>
      </c>
      <c r="AV470">
        <v>0</v>
      </c>
      <c r="AW470">
        <v>0</v>
      </c>
      <c r="AX470" s="7">
        <v>90</v>
      </c>
      <c r="AZ470" s="7">
        <f t="shared" si="14"/>
        <v>0</v>
      </c>
      <c r="BA470" s="7">
        <f t="shared" si="15"/>
        <v>0</v>
      </c>
      <c r="BB470" s="7">
        <f t="shared" si="16"/>
        <v>0</v>
      </c>
      <c r="BC470" s="7">
        <f t="shared" si="17"/>
        <v>0</v>
      </c>
      <c r="BD470" s="7">
        <f t="shared" si="18"/>
        <v>0</v>
      </c>
      <c r="BE470" s="7">
        <f t="shared" si="19"/>
        <v>0</v>
      </c>
      <c r="BF470" s="7">
        <f t="shared" si="20"/>
        <v>0</v>
      </c>
      <c r="BG470" s="7">
        <f t="shared" si="21"/>
        <v>0</v>
      </c>
      <c r="BH470" s="7">
        <f t="shared" si="22"/>
        <v>0</v>
      </c>
      <c r="BI470" s="7">
        <f t="shared" si="23"/>
        <v>0</v>
      </c>
      <c r="BJ470" s="7">
        <f t="shared" si="24"/>
        <v>0</v>
      </c>
      <c r="BK470" s="7">
        <f t="shared" si="25"/>
        <v>0</v>
      </c>
      <c r="BL470" s="7">
        <f t="shared" si="26"/>
        <v>0</v>
      </c>
      <c r="BM470" s="7">
        <f t="shared" si="27"/>
        <v>0</v>
      </c>
      <c r="BN470" s="7">
        <f t="shared" si="28"/>
        <v>0</v>
      </c>
      <c r="BO470" s="7">
        <f t="shared" si="29"/>
        <v>0</v>
      </c>
      <c r="BP470" s="7">
        <f t="shared" si="30"/>
        <v>0</v>
      </c>
      <c r="BQ470" s="7">
        <f t="shared" si="31"/>
        <v>0</v>
      </c>
      <c r="BR470" s="7">
        <f t="shared" si="32"/>
        <v>0</v>
      </c>
      <c r="BS470" s="7">
        <f t="shared" si="33"/>
        <v>0</v>
      </c>
      <c r="BT470" s="7">
        <f t="shared" si="34"/>
        <v>0</v>
      </c>
      <c r="BU470" s="7">
        <f t="shared" si="35"/>
        <v>0</v>
      </c>
      <c r="BV470" s="7">
        <f t="shared" si="36"/>
        <v>0</v>
      </c>
      <c r="BW470" s="7">
        <f t="shared" si="37"/>
        <v>0</v>
      </c>
      <c r="BX470" s="7">
        <f t="shared" si="38"/>
        <v>0</v>
      </c>
      <c r="BY470" s="7">
        <f t="shared" si="39"/>
        <v>0</v>
      </c>
      <c r="BZ470" s="7">
        <f t="shared" si="40"/>
        <v>0</v>
      </c>
      <c r="CA470" s="7">
        <f t="shared" si="41"/>
        <v>0</v>
      </c>
      <c r="CB470" s="7">
        <f t="shared" si="42"/>
        <v>0</v>
      </c>
      <c r="CC470" s="7">
        <f t="shared" si="43"/>
        <v>0</v>
      </c>
      <c r="CD470" s="7">
        <f t="shared" si="44"/>
        <v>90</v>
      </c>
      <c r="CE470" s="7">
        <f t="shared" si="45"/>
        <v>0</v>
      </c>
      <c r="CF470" s="7">
        <f t="shared" si="46"/>
        <v>0</v>
      </c>
      <c r="CG470" s="7">
        <f t="shared" si="47"/>
        <v>0</v>
      </c>
      <c r="CH470" s="7">
        <f t="shared" si="48"/>
        <v>0</v>
      </c>
      <c r="CI470" s="7">
        <f t="shared" si="49"/>
        <v>90</v>
      </c>
      <c r="CJ470" s="7">
        <f t="shared" si="50"/>
        <v>0</v>
      </c>
      <c r="CK470" s="7">
        <f t="shared" si="51"/>
        <v>0</v>
      </c>
      <c r="CL470" s="7">
        <f t="shared" si="52"/>
        <v>0</v>
      </c>
      <c r="CM470" s="7">
        <f t="shared" si="53"/>
        <v>0</v>
      </c>
      <c r="CN470" s="7">
        <f t="shared" si="54"/>
        <v>0</v>
      </c>
      <c r="CO470" s="7">
        <f t="shared" si="55"/>
        <v>0</v>
      </c>
      <c r="CP470" s="7">
        <f t="shared" si="56"/>
        <v>0</v>
      </c>
      <c r="CQ470" s="7">
        <f t="shared" si="57"/>
        <v>0</v>
      </c>
      <c r="CR470" s="7">
        <f t="shared" si="58"/>
        <v>0</v>
      </c>
      <c r="CS470" s="7">
        <f t="shared" si="59"/>
        <v>0</v>
      </c>
      <c r="CT470" s="7">
        <f t="shared" si="60"/>
        <v>0</v>
      </c>
      <c r="CU470" s="7">
        <f t="shared" si="61"/>
        <v>0</v>
      </c>
      <c r="CV470" s="7">
        <f t="shared" si="62"/>
        <v>90</v>
      </c>
    </row>
    <row r="471" spans="1:100" hidden="1" x14ac:dyDescent="0.25">
      <c r="A471" t="s">
        <v>75</v>
      </c>
      <c r="B471">
        <v>0</v>
      </c>
      <c r="C471">
        <v>0</v>
      </c>
      <c r="D471">
        <v>0</v>
      </c>
      <c r="E471">
        <v>0</v>
      </c>
      <c r="F471">
        <v>0</v>
      </c>
      <c r="G471">
        <v>0</v>
      </c>
      <c r="H471">
        <v>0</v>
      </c>
      <c r="I471">
        <v>0</v>
      </c>
      <c r="J471">
        <v>0</v>
      </c>
      <c r="K471">
        <v>0</v>
      </c>
      <c r="L471">
        <v>0</v>
      </c>
      <c r="M471">
        <v>0</v>
      </c>
      <c r="N471">
        <v>0</v>
      </c>
      <c r="O471">
        <v>0</v>
      </c>
      <c r="P471">
        <v>0</v>
      </c>
      <c r="Q471">
        <v>0</v>
      </c>
      <c r="R471">
        <v>0</v>
      </c>
      <c r="S471">
        <v>0</v>
      </c>
      <c r="T471">
        <v>0</v>
      </c>
      <c r="U471">
        <v>0</v>
      </c>
      <c r="V471">
        <v>0</v>
      </c>
      <c r="W471">
        <v>0</v>
      </c>
      <c r="X471">
        <v>0</v>
      </c>
      <c r="Y471">
        <v>0</v>
      </c>
      <c r="Z471">
        <v>0</v>
      </c>
      <c r="AA471">
        <v>0</v>
      </c>
      <c r="AB471">
        <v>0</v>
      </c>
      <c r="AC471">
        <v>0</v>
      </c>
      <c r="AD471">
        <v>0</v>
      </c>
      <c r="AE471">
        <v>0</v>
      </c>
      <c r="AF471">
        <v>845</v>
      </c>
      <c r="AG471">
        <v>65</v>
      </c>
      <c r="AH471">
        <v>10</v>
      </c>
      <c r="AI471">
        <v>0</v>
      </c>
      <c r="AJ471">
        <v>0</v>
      </c>
      <c r="AK471">
        <v>920</v>
      </c>
      <c r="AL471">
        <v>0</v>
      </c>
      <c r="AM471">
        <v>0</v>
      </c>
      <c r="AN471">
        <v>0</v>
      </c>
      <c r="AO471">
        <v>0</v>
      </c>
      <c r="AP471">
        <v>0</v>
      </c>
      <c r="AQ471">
        <v>0</v>
      </c>
      <c r="AR471">
        <v>0</v>
      </c>
      <c r="AS471">
        <v>0</v>
      </c>
      <c r="AT471">
        <v>0</v>
      </c>
      <c r="AU471">
        <v>0</v>
      </c>
      <c r="AV471">
        <v>0</v>
      </c>
      <c r="AW471">
        <v>0</v>
      </c>
      <c r="AX471" s="7">
        <v>920</v>
      </c>
      <c r="AZ471" s="7">
        <f t="shared" ref="AZ471:AZ534" si="63">MROUND(B471,5)</f>
        <v>0</v>
      </c>
      <c r="BA471" s="7">
        <f t="shared" ref="BA471:BA534" si="64">MROUND(C471,5)</f>
        <v>0</v>
      </c>
      <c r="BB471" s="7">
        <f t="shared" ref="BB471:BB534" si="65">MROUND(D471,5)</f>
        <v>0</v>
      </c>
      <c r="BC471" s="7">
        <f t="shared" ref="BC471:BC534" si="66">MROUND(E471,5)</f>
        <v>0</v>
      </c>
      <c r="BD471" s="7">
        <f t="shared" ref="BD471:BD534" si="67">MROUND(F471,5)</f>
        <v>0</v>
      </c>
      <c r="BE471" s="7">
        <f t="shared" ref="BE471:BE534" si="68">MROUND(G471,5)</f>
        <v>0</v>
      </c>
      <c r="BF471" s="7">
        <f t="shared" ref="BF471:BF534" si="69">MROUND(H471,5)</f>
        <v>0</v>
      </c>
      <c r="BG471" s="7">
        <f t="shared" ref="BG471:BG534" si="70">MROUND(I471,5)</f>
        <v>0</v>
      </c>
      <c r="BH471" s="7">
        <f t="shared" ref="BH471:BH534" si="71">MROUND(J471,5)</f>
        <v>0</v>
      </c>
      <c r="BI471" s="7">
        <f t="shared" ref="BI471:BI534" si="72">MROUND(K471,5)</f>
        <v>0</v>
      </c>
      <c r="BJ471" s="7">
        <f t="shared" ref="BJ471:BJ534" si="73">MROUND(L471,5)</f>
        <v>0</v>
      </c>
      <c r="BK471" s="7">
        <f t="shared" ref="BK471:BK534" si="74">MROUND(M471,5)</f>
        <v>0</v>
      </c>
      <c r="BL471" s="7">
        <f t="shared" ref="BL471:BL534" si="75">MROUND(N471,5)</f>
        <v>0</v>
      </c>
      <c r="BM471" s="7">
        <f t="shared" ref="BM471:BM534" si="76">MROUND(O471,5)</f>
        <v>0</v>
      </c>
      <c r="BN471" s="7">
        <f t="shared" ref="BN471:BN534" si="77">MROUND(P471,5)</f>
        <v>0</v>
      </c>
      <c r="BO471" s="7">
        <f t="shared" ref="BO471:BO534" si="78">MROUND(Q471,5)</f>
        <v>0</v>
      </c>
      <c r="BP471" s="7">
        <f t="shared" ref="BP471:BP534" si="79">MROUND(R471,5)</f>
        <v>0</v>
      </c>
      <c r="BQ471" s="7">
        <f t="shared" ref="BQ471:BQ534" si="80">MROUND(S471,5)</f>
        <v>0</v>
      </c>
      <c r="BR471" s="7">
        <f t="shared" ref="BR471:BR534" si="81">MROUND(T471,5)</f>
        <v>0</v>
      </c>
      <c r="BS471" s="7">
        <f t="shared" ref="BS471:BS534" si="82">MROUND(U471,5)</f>
        <v>0</v>
      </c>
      <c r="BT471" s="7">
        <f t="shared" ref="BT471:BT534" si="83">MROUND(V471,5)</f>
        <v>0</v>
      </c>
      <c r="BU471" s="7">
        <f t="shared" ref="BU471:BU534" si="84">MROUND(W471,5)</f>
        <v>0</v>
      </c>
      <c r="BV471" s="7">
        <f t="shared" ref="BV471:BV534" si="85">MROUND(X471,5)</f>
        <v>0</v>
      </c>
      <c r="BW471" s="7">
        <f t="shared" ref="BW471:BW534" si="86">MROUND(Y471,5)</f>
        <v>0</v>
      </c>
      <c r="BX471" s="7">
        <f t="shared" ref="BX471:BX534" si="87">MROUND(Z471,5)</f>
        <v>0</v>
      </c>
      <c r="BY471" s="7">
        <f t="shared" ref="BY471:BY534" si="88">MROUND(AA471,5)</f>
        <v>0</v>
      </c>
      <c r="BZ471" s="7">
        <f t="shared" ref="BZ471:BZ534" si="89">MROUND(AB471,5)</f>
        <v>0</v>
      </c>
      <c r="CA471" s="7">
        <f t="shared" ref="CA471:CA534" si="90">MROUND(AC471,5)</f>
        <v>0</v>
      </c>
      <c r="CB471" s="7">
        <f t="shared" ref="CB471:CB534" si="91">MROUND(AD471,5)</f>
        <v>0</v>
      </c>
      <c r="CC471" s="7">
        <f t="shared" ref="CC471:CC534" si="92">MROUND(AE471,5)</f>
        <v>0</v>
      </c>
      <c r="CD471" s="7">
        <f t="shared" ref="CD471:CD534" si="93">MROUND(AF471,5)</f>
        <v>845</v>
      </c>
      <c r="CE471" s="7">
        <f t="shared" ref="CE471:CE534" si="94">MROUND(AG471,5)</f>
        <v>65</v>
      </c>
      <c r="CF471" s="7">
        <f t="shared" ref="CF471:CF534" si="95">MROUND(AH471,5)</f>
        <v>10</v>
      </c>
      <c r="CG471" s="7">
        <f t="shared" ref="CG471:CG534" si="96">MROUND(AI471,5)</f>
        <v>0</v>
      </c>
      <c r="CH471" s="7">
        <f t="shared" ref="CH471:CH534" si="97">MROUND(AJ471,5)</f>
        <v>0</v>
      </c>
      <c r="CI471" s="7">
        <f t="shared" ref="CI471:CI534" si="98">MROUND(AK471,5)</f>
        <v>920</v>
      </c>
      <c r="CJ471" s="7">
        <f t="shared" ref="CJ471:CJ534" si="99">MROUND(AL471,5)</f>
        <v>0</v>
      </c>
      <c r="CK471" s="7">
        <f t="shared" ref="CK471:CK534" si="100">MROUND(AM471,5)</f>
        <v>0</v>
      </c>
      <c r="CL471" s="7">
        <f t="shared" ref="CL471:CL534" si="101">MROUND(AN471,5)</f>
        <v>0</v>
      </c>
      <c r="CM471" s="7">
        <f t="shared" ref="CM471:CM534" si="102">MROUND(AO471,5)</f>
        <v>0</v>
      </c>
      <c r="CN471" s="7">
        <f t="shared" ref="CN471:CN534" si="103">MROUND(AP471,5)</f>
        <v>0</v>
      </c>
      <c r="CO471" s="7">
        <f t="shared" ref="CO471:CO534" si="104">MROUND(AQ471,5)</f>
        <v>0</v>
      </c>
      <c r="CP471" s="7">
        <f t="shared" ref="CP471:CP534" si="105">MROUND(AR471,5)</f>
        <v>0</v>
      </c>
      <c r="CQ471" s="7">
        <f t="shared" ref="CQ471:CQ534" si="106">MROUND(AS471,5)</f>
        <v>0</v>
      </c>
      <c r="CR471" s="7">
        <f t="shared" ref="CR471:CR534" si="107">MROUND(AT471,5)</f>
        <v>0</v>
      </c>
      <c r="CS471" s="7">
        <f t="shared" ref="CS471:CS534" si="108">MROUND(AU471,5)</f>
        <v>0</v>
      </c>
      <c r="CT471" s="7">
        <f t="shared" ref="CT471:CT534" si="109">MROUND(AV471,5)</f>
        <v>0</v>
      </c>
      <c r="CU471" s="7">
        <f t="shared" ref="CU471:CU534" si="110">MROUND(AW471,5)</f>
        <v>0</v>
      </c>
      <c r="CV471" s="7">
        <f t="shared" ref="CV471:CV534" si="111">MROUND(AX471,5)</f>
        <v>920</v>
      </c>
    </row>
    <row r="472" spans="1:100" hidden="1" x14ac:dyDescent="0.25">
      <c r="A472" t="s">
        <v>76</v>
      </c>
      <c r="B472">
        <v>0</v>
      </c>
      <c r="C472">
        <v>0</v>
      </c>
      <c r="D472">
        <v>0</v>
      </c>
      <c r="E472">
        <v>0</v>
      </c>
      <c r="F472">
        <v>0</v>
      </c>
      <c r="G472">
        <v>0</v>
      </c>
      <c r="H472">
        <v>0</v>
      </c>
      <c r="I472">
        <v>0</v>
      </c>
      <c r="J472">
        <v>0</v>
      </c>
      <c r="K472">
        <v>0</v>
      </c>
      <c r="L472">
        <v>0</v>
      </c>
      <c r="M472">
        <v>0</v>
      </c>
      <c r="N472">
        <v>0</v>
      </c>
      <c r="O472">
        <v>0</v>
      </c>
      <c r="P472">
        <v>0</v>
      </c>
      <c r="Q472">
        <v>0</v>
      </c>
      <c r="R472">
        <v>0</v>
      </c>
      <c r="S472">
        <v>0</v>
      </c>
      <c r="T472">
        <v>0</v>
      </c>
      <c r="U472">
        <v>0</v>
      </c>
      <c r="V472">
        <v>0</v>
      </c>
      <c r="W472">
        <v>0</v>
      </c>
      <c r="X472">
        <v>0</v>
      </c>
      <c r="Y472">
        <v>0</v>
      </c>
      <c r="Z472">
        <v>0</v>
      </c>
      <c r="AA472">
        <v>0</v>
      </c>
      <c r="AB472">
        <v>0</v>
      </c>
      <c r="AC472">
        <v>0</v>
      </c>
      <c r="AD472">
        <v>0</v>
      </c>
      <c r="AE472">
        <v>0</v>
      </c>
      <c r="AF472">
        <v>150</v>
      </c>
      <c r="AG472">
        <v>0</v>
      </c>
      <c r="AH472">
        <v>0</v>
      </c>
      <c r="AI472">
        <v>0</v>
      </c>
      <c r="AJ472">
        <v>0</v>
      </c>
      <c r="AK472">
        <v>150</v>
      </c>
      <c r="AL472">
        <v>0</v>
      </c>
      <c r="AM472">
        <v>10</v>
      </c>
      <c r="AN472">
        <v>0</v>
      </c>
      <c r="AO472">
        <v>0</v>
      </c>
      <c r="AP472">
        <v>0</v>
      </c>
      <c r="AQ472">
        <v>10</v>
      </c>
      <c r="AR472">
        <v>0</v>
      </c>
      <c r="AS472">
        <v>0</v>
      </c>
      <c r="AT472">
        <v>0</v>
      </c>
      <c r="AU472">
        <v>0</v>
      </c>
      <c r="AV472">
        <v>0</v>
      </c>
      <c r="AW472">
        <v>0</v>
      </c>
      <c r="AX472" s="7">
        <v>160</v>
      </c>
      <c r="AZ472" s="7">
        <f t="shared" si="63"/>
        <v>0</v>
      </c>
      <c r="BA472" s="7">
        <f t="shared" si="64"/>
        <v>0</v>
      </c>
      <c r="BB472" s="7">
        <f t="shared" si="65"/>
        <v>0</v>
      </c>
      <c r="BC472" s="7">
        <f t="shared" si="66"/>
        <v>0</v>
      </c>
      <c r="BD472" s="7">
        <f t="shared" si="67"/>
        <v>0</v>
      </c>
      <c r="BE472" s="7">
        <f t="shared" si="68"/>
        <v>0</v>
      </c>
      <c r="BF472" s="7">
        <f t="shared" si="69"/>
        <v>0</v>
      </c>
      <c r="BG472" s="7">
        <f t="shared" si="70"/>
        <v>0</v>
      </c>
      <c r="BH472" s="7">
        <f t="shared" si="71"/>
        <v>0</v>
      </c>
      <c r="BI472" s="7">
        <f t="shared" si="72"/>
        <v>0</v>
      </c>
      <c r="BJ472" s="7">
        <f t="shared" si="73"/>
        <v>0</v>
      </c>
      <c r="BK472" s="7">
        <f t="shared" si="74"/>
        <v>0</v>
      </c>
      <c r="BL472" s="7">
        <f t="shared" si="75"/>
        <v>0</v>
      </c>
      <c r="BM472" s="7">
        <f t="shared" si="76"/>
        <v>0</v>
      </c>
      <c r="BN472" s="7">
        <f t="shared" si="77"/>
        <v>0</v>
      </c>
      <c r="BO472" s="7">
        <f t="shared" si="78"/>
        <v>0</v>
      </c>
      <c r="BP472" s="7">
        <f t="shared" si="79"/>
        <v>0</v>
      </c>
      <c r="BQ472" s="7">
        <f t="shared" si="80"/>
        <v>0</v>
      </c>
      <c r="BR472" s="7">
        <f t="shared" si="81"/>
        <v>0</v>
      </c>
      <c r="BS472" s="7">
        <f t="shared" si="82"/>
        <v>0</v>
      </c>
      <c r="BT472" s="7">
        <f t="shared" si="83"/>
        <v>0</v>
      </c>
      <c r="BU472" s="7">
        <f t="shared" si="84"/>
        <v>0</v>
      </c>
      <c r="BV472" s="7">
        <f t="shared" si="85"/>
        <v>0</v>
      </c>
      <c r="BW472" s="7">
        <f t="shared" si="86"/>
        <v>0</v>
      </c>
      <c r="BX472" s="7">
        <f t="shared" si="87"/>
        <v>0</v>
      </c>
      <c r="BY472" s="7">
        <f t="shared" si="88"/>
        <v>0</v>
      </c>
      <c r="BZ472" s="7">
        <f t="shared" si="89"/>
        <v>0</v>
      </c>
      <c r="CA472" s="7">
        <f t="shared" si="90"/>
        <v>0</v>
      </c>
      <c r="CB472" s="7">
        <f t="shared" si="91"/>
        <v>0</v>
      </c>
      <c r="CC472" s="7">
        <f t="shared" si="92"/>
        <v>0</v>
      </c>
      <c r="CD472" s="7">
        <f t="shared" si="93"/>
        <v>150</v>
      </c>
      <c r="CE472" s="7">
        <f t="shared" si="94"/>
        <v>0</v>
      </c>
      <c r="CF472" s="7">
        <f t="shared" si="95"/>
        <v>0</v>
      </c>
      <c r="CG472" s="7">
        <f t="shared" si="96"/>
        <v>0</v>
      </c>
      <c r="CH472" s="7">
        <f t="shared" si="97"/>
        <v>0</v>
      </c>
      <c r="CI472" s="7">
        <f t="shared" si="98"/>
        <v>150</v>
      </c>
      <c r="CJ472" s="7">
        <f t="shared" si="99"/>
        <v>0</v>
      </c>
      <c r="CK472" s="7">
        <f t="shared" si="100"/>
        <v>10</v>
      </c>
      <c r="CL472" s="7">
        <f t="shared" si="101"/>
        <v>0</v>
      </c>
      <c r="CM472" s="7">
        <f t="shared" si="102"/>
        <v>0</v>
      </c>
      <c r="CN472" s="7">
        <f t="shared" si="103"/>
        <v>0</v>
      </c>
      <c r="CO472" s="7">
        <f t="shared" si="104"/>
        <v>10</v>
      </c>
      <c r="CP472" s="7">
        <f t="shared" si="105"/>
        <v>0</v>
      </c>
      <c r="CQ472" s="7">
        <f t="shared" si="106"/>
        <v>0</v>
      </c>
      <c r="CR472" s="7">
        <f t="shared" si="107"/>
        <v>0</v>
      </c>
      <c r="CS472" s="7">
        <f t="shared" si="108"/>
        <v>0</v>
      </c>
      <c r="CT472" s="7">
        <f t="shared" si="109"/>
        <v>0</v>
      </c>
      <c r="CU472" s="7">
        <f t="shared" si="110"/>
        <v>0</v>
      </c>
      <c r="CV472" s="7">
        <f t="shared" si="111"/>
        <v>160</v>
      </c>
    </row>
    <row r="473" spans="1:100" hidden="1" x14ac:dyDescent="0.25">
      <c r="A473" t="s">
        <v>77</v>
      </c>
      <c r="B473">
        <v>0</v>
      </c>
      <c r="C473">
        <v>0</v>
      </c>
      <c r="D473">
        <v>0</v>
      </c>
      <c r="E473">
        <v>0</v>
      </c>
      <c r="F473">
        <v>0</v>
      </c>
      <c r="G473">
        <v>0</v>
      </c>
      <c r="H473">
        <v>15</v>
      </c>
      <c r="I473">
        <v>0</v>
      </c>
      <c r="J473">
        <v>0</v>
      </c>
      <c r="K473">
        <v>0</v>
      </c>
      <c r="L473">
        <v>0</v>
      </c>
      <c r="M473">
        <v>15</v>
      </c>
      <c r="N473">
        <v>0</v>
      </c>
      <c r="O473">
        <v>0</v>
      </c>
      <c r="P473">
        <v>0</v>
      </c>
      <c r="Q473">
        <v>0</v>
      </c>
      <c r="R473">
        <v>0</v>
      </c>
      <c r="S473">
        <v>0</v>
      </c>
      <c r="T473">
        <v>0</v>
      </c>
      <c r="U473">
        <v>0</v>
      </c>
      <c r="V473">
        <v>0</v>
      </c>
      <c r="W473">
        <v>0</v>
      </c>
      <c r="X473">
        <v>0</v>
      </c>
      <c r="Y473">
        <v>0</v>
      </c>
      <c r="Z473">
        <v>5</v>
      </c>
      <c r="AA473">
        <v>0</v>
      </c>
      <c r="AB473">
        <v>0</v>
      </c>
      <c r="AC473">
        <v>0</v>
      </c>
      <c r="AD473">
        <v>0</v>
      </c>
      <c r="AE473">
        <v>5</v>
      </c>
      <c r="AF473">
        <v>95</v>
      </c>
      <c r="AG473">
        <v>0</v>
      </c>
      <c r="AH473">
        <v>0</v>
      </c>
      <c r="AI473">
        <v>0</v>
      </c>
      <c r="AJ473">
        <v>0</v>
      </c>
      <c r="AK473">
        <v>95</v>
      </c>
      <c r="AL473">
        <v>40</v>
      </c>
      <c r="AM473">
        <v>0</v>
      </c>
      <c r="AN473">
        <v>0</v>
      </c>
      <c r="AO473">
        <v>0</v>
      </c>
      <c r="AP473">
        <v>0</v>
      </c>
      <c r="AQ473">
        <v>40</v>
      </c>
      <c r="AR473">
        <v>0</v>
      </c>
      <c r="AS473">
        <v>0</v>
      </c>
      <c r="AT473">
        <v>0</v>
      </c>
      <c r="AU473">
        <v>0</v>
      </c>
      <c r="AV473">
        <v>0</v>
      </c>
      <c r="AW473">
        <v>0</v>
      </c>
      <c r="AX473" s="7">
        <v>155</v>
      </c>
      <c r="AZ473" s="7">
        <f t="shared" si="63"/>
        <v>0</v>
      </c>
      <c r="BA473" s="7">
        <f t="shared" si="64"/>
        <v>0</v>
      </c>
      <c r="BB473" s="7">
        <f t="shared" si="65"/>
        <v>0</v>
      </c>
      <c r="BC473" s="7">
        <f t="shared" si="66"/>
        <v>0</v>
      </c>
      <c r="BD473" s="7">
        <f t="shared" si="67"/>
        <v>0</v>
      </c>
      <c r="BE473" s="7">
        <f t="shared" si="68"/>
        <v>0</v>
      </c>
      <c r="BF473" s="7">
        <f t="shared" si="69"/>
        <v>15</v>
      </c>
      <c r="BG473" s="7">
        <f t="shared" si="70"/>
        <v>0</v>
      </c>
      <c r="BH473" s="7">
        <f t="shared" si="71"/>
        <v>0</v>
      </c>
      <c r="BI473" s="7">
        <f t="shared" si="72"/>
        <v>0</v>
      </c>
      <c r="BJ473" s="7">
        <f t="shared" si="73"/>
        <v>0</v>
      </c>
      <c r="BK473" s="7">
        <f t="shared" si="74"/>
        <v>15</v>
      </c>
      <c r="BL473" s="7">
        <f t="shared" si="75"/>
        <v>0</v>
      </c>
      <c r="BM473" s="7">
        <f t="shared" si="76"/>
        <v>0</v>
      </c>
      <c r="BN473" s="7">
        <f t="shared" si="77"/>
        <v>0</v>
      </c>
      <c r="BO473" s="7">
        <f t="shared" si="78"/>
        <v>0</v>
      </c>
      <c r="BP473" s="7">
        <f t="shared" si="79"/>
        <v>0</v>
      </c>
      <c r="BQ473" s="7">
        <f t="shared" si="80"/>
        <v>0</v>
      </c>
      <c r="BR473" s="7">
        <f t="shared" si="81"/>
        <v>0</v>
      </c>
      <c r="BS473" s="7">
        <f t="shared" si="82"/>
        <v>0</v>
      </c>
      <c r="BT473" s="7">
        <f t="shared" si="83"/>
        <v>0</v>
      </c>
      <c r="BU473" s="7">
        <f t="shared" si="84"/>
        <v>0</v>
      </c>
      <c r="BV473" s="7">
        <f t="shared" si="85"/>
        <v>0</v>
      </c>
      <c r="BW473" s="7">
        <f t="shared" si="86"/>
        <v>0</v>
      </c>
      <c r="BX473" s="7">
        <f t="shared" si="87"/>
        <v>5</v>
      </c>
      <c r="BY473" s="7">
        <f t="shared" si="88"/>
        <v>0</v>
      </c>
      <c r="BZ473" s="7">
        <f t="shared" si="89"/>
        <v>0</v>
      </c>
      <c r="CA473" s="7">
        <f t="shared" si="90"/>
        <v>0</v>
      </c>
      <c r="CB473" s="7">
        <f t="shared" si="91"/>
        <v>0</v>
      </c>
      <c r="CC473" s="7">
        <f t="shared" si="92"/>
        <v>5</v>
      </c>
      <c r="CD473" s="7">
        <f t="shared" si="93"/>
        <v>95</v>
      </c>
      <c r="CE473" s="7">
        <f t="shared" si="94"/>
        <v>0</v>
      </c>
      <c r="CF473" s="7">
        <f t="shared" si="95"/>
        <v>0</v>
      </c>
      <c r="CG473" s="7">
        <f t="shared" si="96"/>
        <v>0</v>
      </c>
      <c r="CH473" s="7">
        <f t="shared" si="97"/>
        <v>0</v>
      </c>
      <c r="CI473" s="7">
        <f t="shared" si="98"/>
        <v>95</v>
      </c>
      <c r="CJ473" s="7">
        <f t="shared" si="99"/>
        <v>40</v>
      </c>
      <c r="CK473" s="7">
        <f t="shared" si="100"/>
        <v>0</v>
      </c>
      <c r="CL473" s="7">
        <f t="shared" si="101"/>
        <v>0</v>
      </c>
      <c r="CM473" s="7">
        <f t="shared" si="102"/>
        <v>0</v>
      </c>
      <c r="CN473" s="7">
        <f t="shared" si="103"/>
        <v>0</v>
      </c>
      <c r="CO473" s="7">
        <f t="shared" si="104"/>
        <v>40</v>
      </c>
      <c r="CP473" s="7">
        <f t="shared" si="105"/>
        <v>0</v>
      </c>
      <c r="CQ473" s="7">
        <f t="shared" si="106"/>
        <v>0</v>
      </c>
      <c r="CR473" s="7">
        <f t="shared" si="107"/>
        <v>0</v>
      </c>
      <c r="CS473" s="7">
        <f t="shared" si="108"/>
        <v>0</v>
      </c>
      <c r="CT473" s="7">
        <f t="shared" si="109"/>
        <v>0</v>
      </c>
      <c r="CU473" s="7">
        <f t="shared" si="110"/>
        <v>0</v>
      </c>
      <c r="CV473" s="7">
        <f t="shared" si="111"/>
        <v>155</v>
      </c>
    </row>
    <row r="474" spans="1:100" hidden="1" x14ac:dyDescent="0.25">
      <c r="A474" t="s">
        <v>79</v>
      </c>
      <c r="B474">
        <v>0</v>
      </c>
      <c r="C474">
        <v>0</v>
      </c>
      <c r="D474">
        <v>0</v>
      </c>
      <c r="E474">
        <v>0</v>
      </c>
      <c r="F474">
        <v>0</v>
      </c>
      <c r="G474">
        <v>0</v>
      </c>
      <c r="H474">
        <v>0</v>
      </c>
      <c r="I474">
        <v>0</v>
      </c>
      <c r="J474">
        <v>0</v>
      </c>
      <c r="K474">
        <v>0</v>
      </c>
      <c r="L474">
        <v>0</v>
      </c>
      <c r="M474">
        <v>0</v>
      </c>
      <c r="N474">
        <v>0</v>
      </c>
      <c r="O474">
        <v>0</v>
      </c>
      <c r="P474">
        <v>0</v>
      </c>
      <c r="Q474">
        <v>0</v>
      </c>
      <c r="R474">
        <v>0</v>
      </c>
      <c r="S474">
        <v>0</v>
      </c>
      <c r="T474">
        <v>0</v>
      </c>
      <c r="U474">
        <v>0</v>
      </c>
      <c r="V474">
        <v>0</v>
      </c>
      <c r="W474">
        <v>0</v>
      </c>
      <c r="X474">
        <v>0</v>
      </c>
      <c r="Y474">
        <v>0</v>
      </c>
      <c r="Z474">
        <v>0</v>
      </c>
      <c r="AA474">
        <v>0</v>
      </c>
      <c r="AB474">
        <v>0</v>
      </c>
      <c r="AC474">
        <v>0</v>
      </c>
      <c r="AD474">
        <v>0</v>
      </c>
      <c r="AE474">
        <v>0</v>
      </c>
      <c r="AF474">
        <v>40</v>
      </c>
      <c r="AG474">
        <v>0</v>
      </c>
      <c r="AH474">
        <v>0</v>
      </c>
      <c r="AI474">
        <v>0</v>
      </c>
      <c r="AJ474">
        <v>0</v>
      </c>
      <c r="AK474">
        <v>40</v>
      </c>
      <c r="AL474">
        <v>0</v>
      </c>
      <c r="AM474">
        <v>0</v>
      </c>
      <c r="AN474">
        <v>0</v>
      </c>
      <c r="AO474">
        <v>0</v>
      </c>
      <c r="AP474">
        <v>0</v>
      </c>
      <c r="AQ474">
        <v>0</v>
      </c>
      <c r="AR474">
        <v>0</v>
      </c>
      <c r="AS474">
        <v>0</v>
      </c>
      <c r="AT474">
        <v>0</v>
      </c>
      <c r="AU474">
        <v>0</v>
      </c>
      <c r="AV474">
        <v>0</v>
      </c>
      <c r="AW474">
        <v>0</v>
      </c>
      <c r="AX474" s="7">
        <v>40</v>
      </c>
      <c r="AZ474" s="7">
        <f t="shared" si="63"/>
        <v>0</v>
      </c>
      <c r="BA474" s="7">
        <f t="shared" si="64"/>
        <v>0</v>
      </c>
      <c r="BB474" s="7">
        <f t="shared" si="65"/>
        <v>0</v>
      </c>
      <c r="BC474" s="7">
        <f t="shared" si="66"/>
        <v>0</v>
      </c>
      <c r="BD474" s="7">
        <f t="shared" si="67"/>
        <v>0</v>
      </c>
      <c r="BE474" s="7">
        <f t="shared" si="68"/>
        <v>0</v>
      </c>
      <c r="BF474" s="7">
        <f t="shared" si="69"/>
        <v>0</v>
      </c>
      <c r="BG474" s="7">
        <f t="shared" si="70"/>
        <v>0</v>
      </c>
      <c r="BH474" s="7">
        <f t="shared" si="71"/>
        <v>0</v>
      </c>
      <c r="BI474" s="7">
        <f t="shared" si="72"/>
        <v>0</v>
      </c>
      <c r="BJ474" s="7">
        <f t="shared" si="73"/>
        <v>0</v>
      </c>
      <c r="BK474" s="7">
        <f t="shared" si="74"/>
        <v>0</v>
      </c>
      <c r="BL474" s="7">
        <f t="shared" si="75"/>
        <v>0</v>
      </c>
      <c r="BM474" s="7">
        <f t="shared" si="76"/>
        <v>0</v>
      </c>
      <c r="BN474" s="7">
        <f t="shared" si="77"/>
        <v>0</v>
      </c>
      <c r="BO474" s="7">
        <f t="shared" si="78"/>
        <v>0</v>
      </c>
      <c r="BP474" s="7">
        <f t="shared" si="79"/>
        <v>0</v>
      </c>
      <c r="BQ474" s="7">
        <f t="shared" si="80"/>
        <v>0</v>
      </c>
      <c r="BR474" s="7">
        <f t="shared" si="81"/>
        <v>0</v>
      </c>
      <c r="BS474" s="7">
        <f t="shared" si="82"/>
        <v>0</v>
      </c>
      <c r="BT474" s="7">
        <f t="shared" si="83"/>
        <v>0</v>
      </c>
      <c r="BU474" s="7">
        <f t="shared" si="84"/>
        <v>0</v>
      </c>
      <c r="BV474" s="7">
        <f t="shared" si="85"/>
        <v>0</v>
      </c>
      <c r="BW474" s="7">
        <f t="shared" si="86"/>
        <v>0</v>
      </c>
      <c r="BX474" s="7">
        <f t="shared" si="87"/>
        <v>0</v>
      </c>
      <c r="BY474" s="7">
        <f t="shared" si="88"/>
        <v>0</v>
      </c>
      <c r="BZ474" s="7">
        <f t="shared" si="89"/>
        <v>0</v>
      </c>
      <c r="CA474" s="7">
        <f t="shared" si="90"/>
        <v>0</v>
      </c>
      <c r="CB474" s="7">
        <f t="shared" si="91"/>
        <v>0</v>
      </c>
      <c r="CC474" s="7">
        <f t="shared" si="92"/>
        <v>0</v>
      </c>
      <c r="CD474" s="7">
        <f t="shared" si="93"/>
        <v>40</v>
      </c>
      <c r="CE474" s="7">
        <f t="shared" si="94"/>
        <v>0</v>
      </c>
      <c r="CF474" s="7">
        <f t="shared" si="95"/>
        <v>0</v>
      </c>
      <c r="CG474" s="7">
        <f t="shared" si="96"/>
        <v>0</v>
      </c>
      <c r="CH474" s="7">
        <f t="shared" si="97"/>
        <v>0</v>
      </c>
      <c r="CI474" s="7">
        <f t="shared" si="98"/>
        <v>40</v>
      </c>
      <c r="CJ474" s="7">
        <f t="shared" si="99"/>
        <v>0</v>
      </c>
      <c r="CK474" s="7">
        <f t="shared" si="100"/>
        <v>0</v>
      </c>
      <c r="CL474" s="7">
        <f t="shared" si="101"/>
        <v>0</v>
      </c>
      <c r="CM474" s="7">
        <f t="shared" si="102"/>
        <v>0</v>
      </c>
      <c r="CN474" s="7">
        <f t="shared" si="103"/>
        <v>0</v>
      </c>
      <c r="CO474" s="7">
        <f t="shared" si="104"/>
        <v>0</v>
      </c>
      <c r="CP474" s="7">
        <f t="shared" si="105"/>
        <v>0</v>
      </c>
      <c r="CQ474" s="7">
        <f t="shared" si="106"/>
        <v>0</v>
      </c>
      <c r="CR474" s="7">
        <f t="shared" si="107"/>
        <v>0</v>
      </c>
      <c r="CS474" s="7">
        <f t="shared" si="108"/>
        <v>0</v>
      </c>
      <c r="CT474" s="7">
        <f t="shared" si="109"/>
        <v>0</v>
      </c>
      <c r="CU474" s="7">
        <f t="shared" si="110"/>
        <v>0</v>
      </c>
      <c r="CV474" s="7">
        <f t="shared" si="111"/>
        <v>40</v>
      </c>
    </row>
    <row r="475" spans="1:100" hidden="1" x14ac:dyDescent="0.25">
      <c r="A475" t="s">
        <v>80</v>
      </c>
      <c r="B475">
        <v>0</v>
      </c>
      <c r="C475">
        <v>0</v>
      </c>
      <c r="D475">
        <v>0</v>
      </c>
      <c r="E475">
        <v>0</v>
      </c>
      <c r="F475">
        <v>0</v>
      </c>
      <c r="G475">
        <v>0</v>
      </c>
      <c r="H475">
        <v>0</v>
      </c>
      <c r="I475">
        <v>0</v>
      </c>
      <c r="J475">
        <v>0</v>
      </c>
      <c r="K475">
        <v>0</v>
      </c>
      <c r="L475">
        <v>0</v>
      </c>
      <c r="M475">
        <v>0</v>
      </c>
      <c r="N475">
        <v>0</v>
      </c>
      <c r="O475">
        <v>0</v>
      </c>
      <c r="P475">
        <v>0</v>
      </c>
      <c r="Q475">
        <v>0</v>
      </c>
      <c r="R475">
        <v>0</v>
      </c>
      <c r="S475">
        <v>0</v>
      </c>
      <c r="T475">
        <v>10</v>
      </c>
      <c r="U475">
        <v>0</v>
      </c>
      <c r="V475">
        <v>5</v>
      </c>
      <c r="W475">
        <v>0</v>
      </c>
      <c r="X475">
        <v>0</v>
      </c>
      <c r="Y475">
        <v>15</v>
      </c>
      <c r="Z475">
        <v>60</v>
      </c>
      <c r="AA475">
        <v>5</v>
      </c>
      <c r="AB475">
        <v>45</v>
      </c>
      <c r="AC475">
        <v>0</v>
      </c>
      <c r="AD475">
        <v>0</v>
      </c>
      <c r="AE475">
        <v>110</v>
      </c>
      <c r="AF475">
        <v>1585</v>
      </c>
      <c r="AG475">
        <v>95</v>
      </c>
      <c r="AH475">
        <v>235</v>
      </c>
      <c r="AI475">
        <v>0</v>
      </c>
      <c r="AJ475">
        <v>0</v>
      </c>
      <c r="AK475">
        <v>1915</v>
      </c>
      <c r="AL475">
        <v>0</v>
      </c>
      <c r="AM475">
        <v>0</v>
      </c>
      <c r="AN475">
        <v>0</v>
      </c>
      <c r="AO475">
        <v>0</v>
      </c>
      <c r="AP475">
        <v>0</v>
      </c>
      <c r="AQ475">
        <v>0</v>
      </c>
      <c r="AR475">
        <v>0</v>
      </c>
      <c r="AS475">
        <v>0</v>
      </c>
      <c r="AT475">
        <v>0</v>
      </c>
      <c r="AU475">
        <v>0</v>
      </c>
      <c r="AV475">
        <v>0</v>
      </c>
      <c r="AW475">
        <v>0</v>
      </c>
      <c r="AX475" s="7">
        <v>2040</v>
      </c>
      <c r="AZ475" s="7">
        <f t="shared" si="63"/>
        <v>0</v>
      </c>
      <c r="BA475" s="7">
        <f t="shared" si="64"/>
        <v>0</v>
      </c>
      <c r="BB475" s="7">
        <f t="shared" si="65"/>
        <v>0</v>
      </c>
      <c r="BC475" s="7">
        <f t="shared" si="66"/>
        <v>0</v>
      </c>
      <c r="BD475" s="7">
        <f t="shared" si="67"/>
        <v>0</v>
      </c>
      <c r="BE475" s="7">
        <f t="shared" si="68"/>
        <v>0</v>
      </c>
      <c r="BF475" s="7">
        <f t="shared" si="69"/>
        <v>0</v>
      </c>
      <c r="BG475" s="7">
        <f t="shared" si="70"/>
        <v>0</v>
      </c>
      <c r="BH475" s="7">
        <f t="shared" si="71"/>
        <v>0</v>
      </c>
      <c r="BI475" s="7">
        <f t="shared" si="72"/>
        <v>0</v>
      </c>
      <c r="BJ475" s="7">
        <f t="shared" si="73"/>
        <v>0</v>
      </c>
      <c r="BK475" s="7">
        <f t="shared" si="74"/>
        <v>0</v>
      </c>
      <c r="BL475" s="7">
        <f t="shared" si="75"/>
        <v>0</v>
      </c>
      <c r="BM475" s="7">
        <f t="shared" si="76"/>
        <v>0</v>
      </c>
      <c r="BN475" s="7">
        <f t="shared" si="77"/>
        <v>0</v>
      </c>
      <c r="BO475" s="7">
        <f t="shared" si="78"/>
        <v>0</v>
      </c>
      <c r="BP475" s="7">
        <f t="shared" si="79"/>
        <v>0</v>
      </c>
      <c r="BQ475" s="7">
        <f t="shared" si="80"/>
        <v>0</v>
      </c>
      <c r="BR475" s="7">
        <f t="shared" si="81"/>
        <v>10</v>
      </c>
      <c r="BS475" s="7">
        <f t="shared" si="82"/>
        <v>0</v>
      </c>
      <c r="BT475" s="7">
        <f t="shared" si="83"/>
        <v>5</v>
      </c>
      <c r="BU475" s="7">
        <f t="shared" si="84"/>
        <v>0</v>
      </c>
      <c r="BV475" s="7">
        <f t="shared" si="85"/>
        <v>0</v>
      </c>
      <c r="BW475" s="7">
        <f t="shared" si="86"/>
        <v>15</v>
      </c>
      <c r="BX475" s="7">
        <f t="shared" si="87"/>
        <v>60</v>
      </c>
      <c r="BY475" s="7">
        <f t="shared" si="88"/>
        <v>5</v>
      </c>
      <c r="BZ475" s="7">
        <f t="shared" si="89"/>
        <v>45</v>
      </c>
      <c r="CA475" s="7">
        <f t="shared" si="90"/>
        <v>0</v>
      </c>
      <c r="CB475" s="7">
        <f t="shared" si="91"/>
        <v>0</v>
      </c>
      <c r="CC475" s="7">
        <f t="shared" si="92"/>
        <v>110</v>
      </c>
      <c r="CD475" s="7">
        <f t="shared" si="93"/>
        <v>1585</v>
      </c>
      <c r="CE475" s="7">
        <f t="shared" si="94"/>
        <v>95</v>
      </c>
      <c r="CF475" s="7">
        <f t="shared" si="95"/>
        <v>235</v>
      </c>
      <c r="CG475" s="7">
        <f t="shared" si="96"/>
        <v>0</v>
      </c>
      <c r="CH475" s="7">
        <f t="shared" si="97"/>
        <v>0</v>
      </c>
      <c r="CI475" s="7">
        <f t="shared" si="98"/>
        <v>1915</v>
      </c>
      <c r="CJ475" s="7">
        <f t="shared" si="99"/>
        <v>0</v>
      </c>
      <c r="CK475" s="7">
        <f t="shared" si="100"/>
        <v>0</v>
      </c>
      <c r="CL475" s="7">
        <f t="shared" si="101"/>
        <v>0</v>
      </c>
      <c r="CM475" s="7">
        <f t="shared" si="102"/>
        <v>0</v>
      </c>
      <c r="CN475" s="7">
        <f t="shared" si="103"/>
        <v>0</v>
      </c>
      <c r="CO475" s="7">
        <f t="shared" si="104"/>
        <v>0</v>
      </c>
      <c r="CP475" s="7">
        <f t="shared" si="105"/>
        <v>0</v>
      </c>
      <c r="CQ475" s="7">
        <f t="shared" si="106"/>
        <v>0</v>
      </c>
      <c r="CR475" s="7">
        <f t="shared" si="107"/>
        <v>0</v>
      </c>
      <c r="CS475" s="7">
        <f t="shared" si="108"/>
        <v>0</v>
      </c>
      <c r="CT475" s="7">
        <f t="shared" si="109"/>
        <v>0</v>
      </c>
      <c r="CU475" s="7">
        <f t="shared" si="110"/>
        <v>0</v>
      </c>
      <c r="CV475" s="7">
        <f t="shared" si="111"/>
        <v>2040</v>
      </c>
    </row>
    <row r="476" spans="1:100" hidden="1" x14ac:dyDescent="0.25">
      <c r="A476" t="s">
        <v>84</v>
      </c>
      <c r="B476">
        <v>0</v>
      </c>
      <c r="C476">
        <v>0</v>
      </c>
      <c r="D476">
        <v>0</v>
      </c>
      <c r="E476">
        <v>0</v>
      </c>
      <c r="F476">
        <v>0</v>
      </c>
      <c r="G476">
        <v>0</v>
      </c>
      <c r="H476">
        <v>0</v>
      </c>
      <c r="I476">
        <v>0</v>
      </c>
      <c r="J476">
        <v>0</v>
      </c>
      <c r="K476">
        <v>0</v>
      </c>
      <c r="L476">
        <v>0</v>
      </c>
      <c r="M476">
        <v>0</v>
      </c>
      <c r="N476">
        <v>0</v>
      </c>
      <c r="O476">
        <v>0</v>
      </c>
      <c r="P476">
        <v>0</v>
      </c>
      <c r="Q476">
        <v>0</v>
      </c>
      <c r="R476">
        <v>0</v>
      </c>
      <c r="S476">
        <v>0</v>
      </c>
      <c r="T476">
        <v>0</v>
      </c>
      <c r="U476">
        <v>0</v>
      </c>
      <c r="V476">
        <v>0</v>
      </c>
      <c r="W476">
        <v>0</v>
      </c>
      <c r="X476">
        <v>0</v>
      </c>
      <c r="Y476">
        <v>0</v>
      </c>
      <c r="Z476">
        <v>0</v>
      </c>
      <c r="AA476">
        <v>0</v>
      </c>
      <c r="AB476">
        <v>0</v>
      </c>
      <c r="AC476">
        <v>5</v>
      </c>
      <c r="AD476">
        <v>0</v>
      </c>
      <c r="AE476">
        <v>5</v>
      </c>
      <c r="AF476">
        <v>120</v>
      </c>
      <c r="AG476">
        <v>10</v>
      </c>
      <c r="AH476">
        <v>0</v>
      </c>
      <c r="AI476">
        <v>40</v>
      </c>
      <c r="AJ476">
        <v>0</v>
      </c>
      <c r="AK476">
        <v>170</v>
      </c>
      <c r="AL476">
        <v>0</v>
      </c>
      <c r="AM476">
        <v>0</v>
      </c>
      <c r="AN476">
        <v>0</v>
      </c>
      <c r="AO476">
        <v>5</v>
      </c>
      <c r="AP476">
        <v>0</v>
      </c>
      <c r="AQ476">
        <v>5</v>
      </c>
      <c r="AR476">
        <v>0</v>
      </c>
      <c r="AS476">
        <v>0</v>
      </c>
      <c r="AT476">
        <v>0</v>
      </c>
      <c r="AU476">
        <v>0</v>
      </c>
      <c r="AV476">
        <v>0</v>
      </c>
      <c r="AW476">
        <v>0</v>
      </c>
      <c r="AX476" s="7">
        <v>180</v>
      </c>
      <c r="AZ476" s="7">
        <f t="shared" si="63"/>
        <v>0</v>
      </c>
      <c r="BA476" s="7">
        <f t="shared" si="64"/>
        <v>0</v>
      </c>
      <c r="BB476" s="7">
        <f t="shared" si="65"/>
        <v>0</v>
      </c>
      <c r="BC476" s="7">
        <f t="shared" si="66"/>
        <v>0</v>
      </c>
      <c r="BD476" s="7">
        <f t="shared" si="67"/>
        <v>0</v>
      </c>
      <c r="BE476" s="7">
        <f t="shared" si="68"/>
        <v>0</v>
      </c>
      <c r="BF476" s="7">
        <f t="shared" si="69"/>
        <v>0</v>
      </c>
      <c r="BG476" s="7">
        <f t="shared" si="70"/>
        <v>0</v>
      </c>
      <c r="BH476" s="7">
        <f t="shared" si="71"/>
        <v>0</v>
      </c>
      <c r="BI476" s="7">
        <f t="shared" si="72"/>
        <v>0</v>
      </c>
      <c r="BJ476" s="7">
        <f t="shared" si="73"/>
        <v>0</v>
      </c>
      <c r="BK476" s="7">
        <f t="shared" si="74"/>
        <v>0</v>
      </c>
      <c r="BL476" s="7">
        <f t="shared" si="75"/>
        <v>0</v>
      </c>
      <c r="BM476" s="7">
        <f t="shared" si="76"/>
        <v>0</v>
      </c>
      <c r="BN476" s="7">
        <f t="shared" si="77"/>
        <v>0</v>
      </c>
      <c r="BO476" s="7">
        <f t="shared" si="78"/>
        <v>0</v>
      </c>
      <c r="BP476" s="7">
        <f t="shared" si="79"/>
        <v>0</v>
      </c>
      <c r="BQ476" s="7">
        <f t="shared" si="80"/>
        <v>0</v>
      </c>
      <c r="BR476" s="7">
        <f t="shared" si="81"/>
        <v>0</v>
      </c>
      <c r="BS476" s="7">
        <f t="shared" si="82"/>
        <v>0</v>
      </c>
      <c r="BT476" s="7">
        <f t="shared" si="83"/>
        <v>0</v>
      </c>
      <c r="BU476" s="7">
        <f t="shared" si="84"/>
        <v>0</v>
      </c>
      <c r="BV476" s="7">
        <f t="shared" si="85"/>
        <v>0</v>
      </c>
      <c r="BW476" s="7">
        <f t="shared" si="86"/>
        <v>0</v>
      </c>
      <c r="BX476" s="7">
        <f t="shared" si="87"/>
        <v>0</v>
      </c>
      <c r="BY476" s="7">
        <f t="shared" si="88"/>
        <v>0</v>
      </c>
      <c r="BZ476" s="7">
        <f t="shared" si="89"/>
        <v>0</v>
      </c>
      <c r="CA476" s="7">
        <f t="shared" si="90"/>
        <v>5</v>
      </c>
      <c r="CB476" s="7">
        <f t="shared" si="91"/>
        <v>0</v>
      </c>
      <c r="CC476" s="7">
        <f t="shared" si="92"/>
        <v>5</v>
      </c>
      <c r="CD476" s="7">
        <f t="shared" si="93"/>
        <v>120</v>
      </c>
      <c r="CE476" s="7">
        <f t="shared" si="94"/>
        <v>10</v>
      </c>
      <c r="CF476" s="7">
        <f t="shared" si="95"/>
        <v>0</v>
      </c>
      <c r="CG476" s="7">
        <f t="shared" si="96"/>
        <v>40</v>
      </c>
      <c r="CH476" s="7">
        <f t="shared" si="97"/>
        <v>0</v>
      </c>
      <c r="CI476" s="7">
        <f t="shared" si="98"/>
        <v>170</v>
      </c>
      <c r="CJ476" s="7">
        <f t="shared" si="99"/>
        <v>0</v>
      </c>
      <c r="CK476" s="7">
        <f t="shared" si="100"/>
        <v>0</v>
      </c>
      <c r="CL476" s="7">
        <f t="shared" si="101"/>
        <v>0</v>
      </c>
      <c r="CM476" s="7">
        <f t="shared" si="102"/>
        <v>5</v>
      </c>
      <c r="CN476" s="7">
        <f t="shared" si="103"/>
        <v>0</v>
      </c>
      <c r="CO476" s="7">
        <f t="shared" si="104"/>
        <v>5</v>
      </c>
      <c r="CP476" s="7">
        <f t="shared" si="105"/>
        <v>0</v>
      </c>
      <c r="CQ476" s="7">
        <f t="shared" si="106"/>
        <v>0</v>
      </c>
      <c r="CR476" s="7">
        <f t="shared" si="107"/>
        <v>0</v>
      </c>
      <c r="CS476" s="7">
        <f t="shared" si="108"/>
        <v>0</v>
      </c>
      <c r="CT476" s="7">
        <f t="shared" si="109"/>
        <v>0</v>
      </c>
      <c r="CU476" s="7">
        <f t="shared" si="110"/>
        <v>0</v>
      </c>
      <c r="CV476" s="7">
        <f t="shared" si="111"/>
        <v>180</v>
      </c>
    </row>
    <row r="477" spans="1:100" hidden="1" x14ac:dyDescent="0.25">
      <c r="A477" t="s">
        <v>85</v>
      </c>
      <c r="B477">
        <v>0</v>
      </c>
      <c r="C477">
        <v>0</v>
      </c>
      <c r="D477">
        <v>0</v>
      </c>
      <c r="E477">
        <v>0</v>
      </c>
      <c r="F477">
        <v>0</v>
      </c>
      <c r="G477">
        <v>0</v>
      </c>
      <c r="H477">
        <v>0</v>
      </c>
      <c r="I477">
        <v>0</v>
      </c>
      <c r="J477">
        <v>0</v>
      </c>
      <c r="K477">
        <v>0</v>
      </c>
      <c r="L477">
        <v>0</v>
      </c>
      <c r="M477">
        <v>0</v>
      </c>
      <c r="N477">
        <v>0</v>
      </c>
      <c r="O477">
        <v>0</v>
      </c>
      <c r="P477">
        <v>0</v>
      </c>
      <c r="Q477">
        <v>0</v>
      </c>
      <c r="R477">
        <v>0</v>
      </c>
      <c r="S477">
        <v>0</v>
      </c>
      <c r="T477">
        <v>0</v>
      </c>
      <c r="U477">
        <v>0</v>
      </c>
      <c r="V477">
        <v>0</v>
      </c>
      <c r="W477">
        <v>0</v>
      </c>
      <c r="X477">
        <v>0</v>
      </c>
      <c r="Y477">
        <v>0</v>
      </c>
      <c r="Z477">
        <v>5</v>
      </c>
      <c r="AA477">
        <v>0</v>
      </c>
      <c r="AB477">
        <v>0</v>
      </c>
      <c r="AC477">
        <v>0</v>
      </c>
      <c r="AD477">
        <v>0</v>
      </c>
      <c r="AE477">
        <v>5</v>
      </c>
      <c r="AF477">
        <v>435</v>
      </c>
      <c r="AG477">
        <v>0</v>
      </c>
      <c r="AH477">
        <v>0</v>
      </c>
      <c r="AI477">
        <v>0</v>
      </c>
      <c r="AJ477">
        <v>0</v>
      </c>
      <c r="AK477">
        <v>435</v>
      </c>
      <c r="AL477">
        <v>0</v>
      </c>
      <c r="AM477">
        <v>0</v>
      </c>
      <c r="AN477">
        <v>0</v>
      </c>
      <c r="AO477">
        <v>0</v>
      </c>
      <c r="AP477">
        <v>0</v>
      </c>
      <c r="AQ477">
        <v>0</v>
      </c>
      <c r="AR477">
        <v>0</v>
      </c>
      <c r="AS477">
        <v>0</v>
      </c>
      <c r="AT477">
        <v>0</v>
      </c>
      <c r="AU477">
        <v>0</v>
      </c>
      <c r="AV477">
        <v>0</v>
      </c>
      <c r="AW477">
        <v>0</v>
      </c>
      <c r="AX477" s="7">
        <v>450</v>
      </c>
      <c r="AZ477" s="7">
        <f t="shared" si="63"/>
        <v>0</v>
      </c>
      <c r="BA477" s="7">
        <f t="shared" si="64"/>
        <v>0</v>
      </c>
      <c r="BB477" s="7">
        <f t="shared" si="65"/>
        <v>0</v>
      </c>
      <c r="BC477" s="7">
        <f t="shared" si="66"/>
        <v>0</v>
      </c>
      <c r="BD477" s="7">
        <f t="shared" si="67"/>
        <v>0</v>
      </c>
      <c r="BE477" s="7">
        <f t="shared" si="68"/>
        <v>0</v>
      </c>
      <c r="BF477" s="7">
        <f t="shared" si="69"/>
        <v>0</v>
      </c>
      <c r="BG477" s="7">
        <f t="shared" si="70"/>
        <v>0</v>
      </c>
      <c r="BH477" s="7">
        <f t="shared" si="71"/>
        <v>0</v>
      </c>
      <c r="BI477" s="7">
        <f t="shared" si="72"/>
        <v>0</v>
      </c>
      <c r="BJ477" s="7">
        <f t="shared" si="73"/>
        <v>0</v>
      </c>
      <c r="BK477" s="7">
        <f t="shared" si="74"/>
        <v>0</v>
      </c>
      <c r="BL477" s="7">
        <f t="shared" si="75"/>
        <v>0</v>
      </c>
      <c r="BM477" s="7">
        <f t="shared" si="76"/>
        <v>0</v>
      </c>
      <c r="BN477" s="7">
        <f t="shared" si="77"/>
        <v>0</v>
      </c>
      <c r="BO477" s="7">
        <f t="shared" si="78"/>
        <v>0</v>
      </c>
      <c r="BP477" s="7">
        <f t="shared" si="79"/>
        <v>0</v>
      </c>
      <c r="BQ477" s="7">
        <f t="shared" si="80"/>
        <v>0</v>
      </c>
      <c r="BR477" s="7">
        <f t="shared" si="81"/>
        <v>0</v>
      </c>
      <c r="BS477" s="7">
        <f t="shared" si="82"/>
        <v>0</v>
      </c>
      <c r="BT477" s="7">
        <f t="shared" si="83"/>
        <v>0</v>
      </c>
      <c r="BU477" s="7">
        <f t="shared" si="84"/>
        <v>0</v>
      </c>
      <c r="BV477" s="7">
        <f t="shared" si="85"/>
        <v>0</v>
      </c>
      <c r="BW477" s="7">
        <f t="shared" si="86"/>
        <v>0</v>
      </c>
      <c r="BX477" s="7">
        <f t="shared" si="87"/>
        <v>5</v>
      </c>
      <c r="BY477" s="7">
        <f t="shared" si="88"/>
        <v>0</v>
      </c>
      <c r="BZ477" s="7">
        <f t="shared" si="89"/>
        <v>0</v>
      </c>
      <c r="CA477" s="7">
        <f t="shared" si="90"/>
        <v>0</v>
      </c>
      <c r="CB477" s="7">
        <f t="shared" si="91"/>
        <v>0</v>
      </c>
      <c r="CC477" s="7">
        <f t="shared" si="92"/>
        <v>5</v>
      </c>
      <c r="CD477" s="7">
        <f t="shared" si="93"/>
        <v>435</v>
      </c>
      <c r="CE477" s="7">
        <f t="shared" si="94"/>
        <v>0</v>
      </c>
      <c r="CF477" s="7">
        <f t="shared" si="95"/>
        <v>0</v>
      </c>
      <c r="CG477" s="7">
        <f t="shared" si="96"/>
        <v>0</v>
      </c>
      <c r="CH477" s="7">
        <f t="shared" si="97"/>
        <v>0</v>
      </c>
      <c r="CI477" s="7">
        <f t="shared" si="98"/>
        <v>435</v>
      </c>
      <c r="CJ477" s="7">
        <f t="shared" si="99"/>
        <v>0</v>
      </c>
      <c r="CK477" s="7">
        <f t="shared" si="100"/>
        <v>0</v>
      </c>
      <c r="CL477" s="7">
        <f t="shared" si="101"/>
        <v>0</v>
      </c>
      <c r="CM477" s="7">
        <f t="shared" si="102"/>
        <v>0</v>
      </c>
      <c r="CN477" s="7">
        <f t="shared" si="103"/>
        <v>0</v>
      </c>
      <c r="CO477" s="7">
        <f t="shared" si="104"/>
        <v>0</v>
      </c>
      <c r="CP477" s="7">
        <f t="shared" si="105"/>
        <v>0</v>
      </c>
      <c r="CQ477" s="7">
        <f t="shared" si="106"/>
        <v>0</v>
      </c>
      <c r="CR477" s="7">
        <f t="shared" si="107"/>
        <v>0</v>
      </c>
      <c r="CS477" s="7">
        <f t="shared" si="108"/>
        <v>0</v>
      </c>
      <c r="CT477" s="7">
        <f t="shared" si="109"/>
        <v>0</v>
      </c>
      <c r="CU477" s="7">
        <f t="shared" si="110"/>
        <v>0</v>
      </c>
      <c r="CV477" s="7">
        <f t="shared" si="111"/>
        <v>450</v>
      </c>
    </row>
    <row r="478" spans="1:100" hidden="1" x14ac:dyDescent="0.25">
      <c r="A478" t="s">
        <v>87</v>
      </c>
      <c r="B478">
        <v>0</v>
      </c>
      <c r="C478">
        <v>0</v>
      </c>
      <c r="D478">
        <v>0</v>
      </c>
      <c r="E478">
        <v>0</v>
      </c>
      <c r="F478">
        <v>0</v>
      </c>
      <c r="G478">
        <v>0</v>
      </c>
      <c r="H478">
        <v>0</v>
      </c>
      <c r="I478">
        <v>0</v>
      </c>
      <c r="J478">
        <v>0</v>
      </c>
      <c r="K478">
        <v>0</v>
      </c>
      <c r="L478">
        <v>0</v>
      </c>
      <c r="M478">
        <v>0</v>
      </c>
      <c r="N478">
        <v>0</v>
      </c>
      <c r="O478">
        <v>0</v>
      </c>
      <c r="P478">
        <v>0</v>
      </c>
      <c r="Q478">
        <v>0</v>
      </c>
      <c r="R478">
        <v>0</v>
      </c>
      <c r="S478">
        <v>0</v>
      </c>
      <c r="T478">
        <v>0</v>
      </c>
      <c r="U478">
        <v>0</v>
      </c>
      <c r="V478">
        <v>0</v>
      </c>
      <c r="W478">
        <v>0</v>
      </c>
      <c r="X478">
        <v>0</v>
      </c>
      <c r="Y478">
        <v>0</v>
      </c>
      <c r="Z478">
        <v>0</v>
      </c>
      <c r="AA478">
        <v>0</v>
      </c>
      <c r="AB478">
        <v>0</v>
      </c>
      <c r="AC478">
        <v>0</v>
      </c>
      <c r="AD478">
        <v>0</v>
      </c>
      <c r="AE478">
        <v>0</v>
      </c>
      <c r="AF478">
        <v>0</v>
      </c>
      <c r="AG478">
        <v>0</v>
      </c>
      <c r="AH478">
        <v>0</v>
      </c>
      <c r="AI478">
        <v>0</v>
      </c>
      <c r="AJ478">
        <v>0</v>
      </c>
      <c r="AK478">
        <v>0</v>
      </c>
      <c r="AL478">
        <v>5</v>
      </c>
      <c r="AM478">
        <v>0</v>
      </c>
      <c r="AN478">
        <v>0</v>
      </c>
      <c r="AO478">
        <v>0</v>
      </c>
      <c r="AP478">
        <v>0</v>
      </c>
      <c r="AQ478">
        <v>5</v>
      </c>
      <c r="AR478">
        <v>0</v>
      </c>
      <c r="AS478">
        <v>0</v>
      </c>
      <c r="AT478">
        <v>0</v>
      </c>
      <c r="AU478">
        <v>0</v>
      </c>
      <c r="AV478">
        <v>0</v>
      </c>
      <c r="AW478">
        <v>0</v>
      </c>
      <c r="AX478" s="7">
        <v>5</v>
      </c>
      <c r="AZ478" s="7">
        <f t="shared" si="63"/>
        <v>0</v>
      </c>
      <c r="BA478" s="7">
        <f t="shared" si="64"/>
        <v>0</v>
      </c>
      <c r="BB478" s="7">
        <f t="shared" si="65"/>
        <v>0</v>
      </c>
      <c r="BC478" s="7">
        <f t="shared" si="66"/>
        <v>0</v>
      </c>
      <c r="BD478" s="7">
        <f t="shared" si="67"/>
        <v>0</v>
      </c>
      <c r="BE478" s="7">
        <f t="shared" si="68"/>
        <v>0</v>
      </c>
      <c r="BF478" s="7">
        <f t="shared" si="69"/>
        <v>0</v>
      </c>
      <c r="BG478" s="7">
        <f t="shared" si="70"/>
        <v>0</v>
      </c>
      <c r="BH478" s="7">
        <f t="shared" si="71"/>
        <v>0</v>
      </c>
      <c r="BI478" s="7">
        <f t="shared" si="72"/>
        <v>0</v>
      </c>
      <c r="BJ478" s="7">
        <f t="shared" si="73"/>
        <v>0</v>
      </c>
      <c r="BK478" s="7">
        <f t="shared" si="74"/>
        <v>0</v>
      </c>
      <c r="BL478" s="7">
        <f t="shared" si="75"/>
        <v>0</v>
      </c>
      <c r="BM478" s="7">
        <f t="shared" si="76"/>
        <v>0</v>
      </c>
      <c r="BN478" s="7">
        <f t="shared" si="77"/>
        <v>0</v>
      </c>
      <c r="BO478" s="7">
        <f t="shared" si="78"/>
        <v>0</v>
      </c>
      <c r="BP478" s="7">
        <f t="shared" si="79"/>
        <v>0</v>
      </c>
      <c r="BQ478" s="7">
        <f t="shared" si="80"/>
        <v>0</v>
      </c>
      <c r="BR478" s="7">
        <f t="shared" si="81"/>
        <v>0</v>
      </c>
      <c r="BS478" s="7">
        <f t="shared" si="82"/>
        <v>0</v>
      </c>
      <c r="BT478" s="7">
        <f t="shared" si="83"/>
        <v>0</v>
      </c>
      <c r="BU478" s="7">
        <f t="shared" si="84"/>
        <v>0</v>
      </c>
      <c r="BV478" s="7">
        <f t="shared" si="85"/>
        <v>0</v>
      </c>
      <c r="BW478" s="7">
        <f t="shared" si="86"/>
        <v>0</v>
      </c>
      <c r="BX478" s="7">
        <f t="shared" si="87"/>
        <v>0</v>
      </c>
      <c r="BY478" s="7">
        <f t="shared" si="88"/>
        <v>0</v>
      </c>
      <c r="BZ478" s="7">
        <f t="shared" si="89"/>
        <v>0</v>
      </c>
      <c r="CA478" s="7">
        <f t="shared" si="90"/>
        <v>0</v>
      </c>
      <c r="CB478" s="7">
        <f t="shared" si="91"/>
        <v>0</v>
      </c>
      <c r="CC478" s="7">
        <f t="shared" si="92"/>
        <v>0</v>
      </c>
      <c r="CD478" s="7">
        <f t="shared" si="93"/>
        <v>0</v>
      </c>
      <c r="CE478" s="7">
        <f t="shared" si="94"/>
        <v>0</v>
      </c>
      <c r="CF478" s="7">
        <f t="shared" si="95"/>
        <v>0</v>
      </c>
      <c r="CG478" s="7">
        <f t="shared" si="96"/>
        <v>0</v>
      </c>
      <c r="CH478" s="7">
        <f t="shared" si="97"/>
        <v>0</v>
      </c>
      <c r="CI478" s="7">
        <f t="shared" si="98"/>
        <v>0</v>
      </c>
      <c r="CJ478" s="7">
        <f t="shared" si="99"/>
        <v>5</v>
      </c>
      <c r="CK478" s="7">
        <f t="shared" si="100"/>
        <v>0</v>
      </c>
      <c r="CL478" s="7">
        <f t="shared" si="101"/>
        <v>0</v>
      </c>
      <c r="CM478" s="7">
        <f t="shared" si="102"/>
        <v>0</v>
      </c>
      <c r="CN478" s="7">
        <f t="shared" si="103"/>
        <v>0</v>
      </c>
      <c r="CO478" s="7">
        <f t="shared" si="104"/>
        <v>5</v>
      </c>
      <c r="CP478" s="7">
        <f t="shared" si="105"/>
        <v>0</v>
      </c>
      <c r="CQ478" s="7">
        <f t="shared" si="106"/>
        <v>0</v>
      </c>
      <c r="CR478" s="7">
        <f t="shared" si="107"/>
        <v>0</v>
      </c>
      <c r="CS478" s="7">
        <f t="shared" si="108"/>
        <v>0</v>
      </c>
      <c r="CT478" s="7">
        <f t="shared" si="109"/>
        <v>0</v>
      </c>
      <c r="CU478" s="7">
        <f t="shared" si="110"/>
        <v>0</v>
      </c>
      <c r="CV478" s="7">
        <f t="shared" si="111"/>
        <v>5</v>
      </c>
    </row>
    <row r="479" spans="1:100" hidden="1" x14ac:dyDescent="0.25">
      <c r="A479" t="s">
        <v>88</v>
      </c>
      <c r="B479">
        <v>0</v>
      </c>
      <c r="C479">
        <v>0</v>
      </c>
      <c r="D479">
        <v>0</v>
      </c>
      <c r="E479">
        <v>0</v>
      </c>
      <c r="F479">
        <v>0</v>
      </c>
      <c r="G479">
        <v>0</v>
      </c>
      <c r="H479">
        <v>0</v>
      </c>
      <c r="I479">
        <v>0</v>
      </c>
      <c r="J479">
        <v>0</v>
      </c>
      <c r="K479">
        <v>0</v>
      </c>
      <c r="L479">
        <v>0</v>
      </c>
      <c r="M479">
        <v>0</v>
      </c>
      <c r="N479">
        <v>0</v>
      </c>
      <c r="O479">
        <v>0</v>
      </c>
      <c r="P479">
        <v>0</v>
      </c>
      <c r="Q479">
        <v>0</v>
      </c>
      <c r="R479">
        <v>0</v>
      </c>
      <c r="S479">
        <v>0</v>
      </c>
      <c r="T479">
        <v>0</v>
      </c>
      <c r="U479">
        <v>0</v>
      </c>
      <c r="V479">
        <v>0</v>
      </c>
      <c r="W479">
        <v>0</v>
      </c>
      <c r="X479">
        <v>0</v>
      </c>
      <c r="Y479">
        <v>0</v>
      </c>
      <c r="Z479">
        <v>0</v>
      </c>
      <c r="AA479">
        <v>0</v>
      </c>
      <c r="AB479">
        <v>0</v>
      </c>
      <c r="AC479">
        <v>195</v>
      </c>
      <c r="AD479">
        <v>0</v>
      </c>
      <c r="AE479">
        <v>195</v>
      </c>
      <c r="AF479">
        <v>0</v>
      </c>
      <c r="AG479">
        <v>0</v>
      </c>
      <c r="AH479">
        <v>0</v>
      </c>
      <c r="AI479">
        <v>0</v>
      </c>
      <c r="AJ479">
        <v>0</v>
      </c>
      <c r="AK479">
        <v>0</v>
      </c>
      <c r="AL479">
        <v>0</v>
      </c>
      <c r="AM479">
        <v>0</v>
      </c>
      <c r="AN479">
        <v>0</v>
      </c>
      <c r="AO479">
        <v>0</v>
      </c>
      <c r="AP479">
        <v>0</v>
      </c>
      <c r="AQ479">
        <v>0</v>
      </c>
      <c r="AR479">
        <v>0</v>
      </c>
      <c r="AS479">
        <v>0</v>
      </c>
      <c r="AT479">
        <v>0</v>
      </c>
      <c r="AU479">
        <v>0</v>
      </c>
      <c r="AV479">
        <v>0</v>
      </c>
      <c r="AW479">
        <v>0</v>
      </c>
      <c r="AX479" s="7">
        <v>195</v>
      </c>
      <c r="AZ479" s="7">
        <f t="shared" si="63"/>
        <v>0</v>
      </c>
      <c r="BA479" s="7">
        <f t="shared" si="64"/>
        <v>0</v>
      </c>
      <c r="BB479" s="7">
        <f t="shared" si="65"/>
        <v>0</v>
      </c>
      <c r="BC479" s="7">
        <f t="shared" si="66"/>
        <v>0</v>
      </c>
      <c r="BD479" s="7">
        <f t="shared" si="67"/>
        <v>0</v>
      </c>
      <c r="BE479" s="7">
        <f t="shared" si="68"/>
        <v>0</v>
      </c>
      <c r="BF479" s="7">
        <f t="shared" si="69"/>
        <v>0</v>
      </c>
      <c r="BG479" s="7">
        <f t="shared" si="70"/>
        <v>0</v>
      </c>
      <c r="BH479" s="7">
        <f t="shared" si="71"/>
        <v>0</v>
      </c>
      <c r="BI479" s="7">
        <f t="shared" si="72"/>
        <v>0</v>
      </c>
      <c r="BJ479" s="7">
        <f t="shared" si="73"/>
        <v>0</v>
      </c>
      <c r="BK479" s="7">
        <f t="shared" si="74"/>
        <v>0</v>
      </c>
      <c r="BL479" s="7">
        <f t="shared" si="75"/>
        <v>0</v>
      </c>
      <c r="BM479" s="7">
        <f t="shared" si="76"/>
        <v>0</v>
      </c>
      <c r="BN479" s="7">
        <f t="shared" si="77"/>
        <v>0</v>
      </c>
      <c r="BO479" s="7">
        <f t="shared" si="78"/>
        <v>0</v>
      </c>
      <c r="BP479" s="7">
        <f t="shared" si="79"/>
        <v>0</v>
      </c>
      <c r="BQ479" s="7">
        <f t="shared" si="80"/>
        <v>0</v>
      </c>
      <c r="BR479" s="7">
        <f t="shared" si="81"/>
        <v>0</v>
      </c>
      <c r="BS479" s="7">
        <f t="shared" si="82"/>
        <v>0</v>
      </c>
      <c r="BT479" s="7">
        <f t="shared" si="83"/>
        <v>0</v>
      </c>
      <c r="BU479" s="7">
        <f t="shared" si="84"/>
        <v>0</v>
      </c>
      <c r="BV479" s="7">
        <f t="shared" si="85"/>
        <v>0</v>
      </c>
      <c r="BW479" s="7">
        <f t="shared" si="86"/>
        <v>0</v>
      </c>
      <c r="BX479" s="7">
        <f t="shared" si="87"/>
        <v>0</v>
      </c>
      <c r="BY479" s="7">
        <f t="shared" si="88"/>
        <v>0</v>
      </c>
      <c r="BZ479" s="7">
        <f t="shared" si="89"/>
        <v>0</v>
      </c>
      <c r="CA479" s="7">
        <f t="shared" si="90"/>
        <v>195</v>
      </c>
      <c r="CB479" s="7">
        <f t="shared" si="91"/>
        <v>0</v>
      </c>
      <c r="CC479" s="7">
        <f t="shared" si="92"/>
        <v>195</v>
      </c>
      <c r="CD479" s="7">
        <f t="shared" si="93"/>
        <v>0</v>
      </c>
      <c r="CE479" s="7">
        <f t="shared" si="94"/>
        <v>0</v>
      </c>
      <c r="CF479" s="7">
        <f t="shared" si="95"/>
        <v>0</v>
      </c>
      <c r="CG479" s="7">
        <f t="shared" si="96"/>
        <v>0</v>
      </c>
      <c r="CH479" s="7">
        <f t="shared" si="97"/>
        <v>0</v>
      </c>
      <c r="CI479" s="7">
        <f t="shared" si="98"/>
        <v>0</v>
      </c>
      <c r="CJ479" s="7">
        <f t="shared" si="99"/>
        <v>0</v>
      </c>
      <c r="CK479" s="7">
        <f t="shared" si="100"/>
        <v>0</v>
      </c>
      <c r="CL479" s="7">
        <f t="shared" si="101"/>
        <v>0</v>
      </c>
      <c r="CM479" s="7">
        <f t="shared" si="102"/>
        <v>0</v>
      </c>
      <c r="CN479" s="7">
        <f t="shared" si="103"/>
        <v>0</v>
      </c>
      <c r="CO479" s="7">
        <f t="shared" si="104"/>
        <v>0</v>
      </c>
      <c r="CP479" s="7">
        <f t="shared" si="105"/>
        <v>0</v>
      </c>
      <c r="CQ479" s="7">
        <f t="shared" si="106"/>
        <v>0</v>
      </c>
      <c r="CR479" s="7">
        <f t="shared" si="107"/>
        <v>0</v>
      </c>
      <c r="CS479" s="7">
        <f t="shared" si="108"/>
        <v>0</v>
      </c>
      <c r="CT479" s="7">
        <f t="shared" si="109"/>
        <v>0</v>
      </c>
      <c r="CU479" s="7">
        <f t="shared" si="110"/>
        <v>0</v>
      </c>
      <c r="CV479" s="7">
        <f t="shared" si="111"/>
        <v>195</v>
      </c>
    </row>
    <row r="480" spans="1:100" hidden="1" x14ac:dyDescent="0.25">
      <c r="A480" t="s">
        <v>89</v>
      </c>
      <c r="B480">
        <v>0</v>
      </c>
      <c r="C480">
        <v>0</v>
      </c>
      <c r="D480">
        <v>0</v>
      </c>
      <c r="E480">
        <v>0</v>
      </c>
      <c r="F480">
        <v>0</v>
      </c>
      <c r="G480">
        <v>0</v>
      </c>
      <c r="H480">
        <v>0</v>
      </c>
      <c r="I480">
        <v>0</v>
      </c>
      <c r="J480">
        <v>0</v>
      </c>
      <c r="K480">
        <v>0</v>
      </c>
      <c r="L480">
        <v>0</v>
      </c>
      <c r="M480">
        <v>0</v>
      </c>
      <c r="N480">
        <v>0</v>
      </c>
      <c r="O480">
        <v>0</v>
      </c>
      <c r="P480">
        <v>0</v>
      </c>
      <c r="Q480">
        <v>0</v>
      </c>
      <c r="R480">
        <v>0</v>
      </c>
      <c r="S480">
        <v>0</v>
      </c>
      <c r="T480">
        <v>0</v>
      </c>
      <c r="U480">
        <v>0</v>
      </c>
      <c r="V480">
        <v>0</v>
      </c>
      <c r="W480">
        <v>0</v>
      </c>
      <c r="X480">
        <v>0</v>
      </c>
      <c r="Y480">
        <v>0</v>
      </c>
      <c r="Z480">
        <v>0</v>
      </c>
      <c r="AA480">
        <v>0</v>
      </c>
      <c r="AB480">
        <v>0</v>
      </c>
      <c r="AC480">
        <v>0</v>
      </c>
      <c r="AD480">
        <v>0</v>
      </c>
      <c r="AE480">
        <v>0</v>
      </c>
      <c r="AF480">
        <v>110</v>
      </c>
      <c r="AG480">
        <v>0</v>
      </c>
      <c r="AH480">
        <v>0</v>
      </c>
      <c r="AI480">
        <v>0</v>
      </c>
      <c r="AJ480">
        <v>0</v>
      </c>
      <c r="AK480">
        <v>110</v>
      </c>
      <c r="AL480">
        <v>460</v>
      </c>
      <c r="AM480">
        <v>0</v>
      </c>
      <c r="AN480">
        <v>0</v>
      </c>
      <c r="AO480">
        <v>0</v>
      </c>
      <c r="AP480">
        <v>0</v>
      </c>
      <c r="AQ480">
        <v>460</v>
      </c>
      <c r="AR480">
        <v>0</v>
      </c>
      <c r="AS480">
        <v>0</v>
      </c>
      <c r="AT480">
        <v>0</v>
      </c>
      <c r="AU480">
        <v>0</v>
      </c>
      <c r="AV480">
        <v>0</v>
      </c>
      <c r="AW480">
        <v>0</v>
      </c>
      <c r="AX480" s="7">
        <v>570</v>
      </c>
      <c r="AZ480" s="7">
        <f t="shared" si="63"/>
        <v>0</v>
      </c>
      <c r="BA480" s="7">
        <f t="shared" si="64"/>
        <v>0</v>
      </c>
      <c r="BB480" s="7">
        <f t="shared" si="65"/>
        <v>0</v>
      </c>
      <c r="BC480" s="7">
        <f t="shared" si="66"/>
        <v>0</v>
      </c>
      <c r="BD480" s="7">
        <f t="shared" si="67"/>
        <v>0</v>
      </c>
      <c r="BE480" s="7">
        <f t="shared" si="68"/>
        <v>0</v>
      </c>
      <c r="BF480" s="7">
        <f t="shared" si="69"/>
        <v>0</v>
      </c>
      <c r="BG480" s="7">
        <f t="shared" si="70"/>
        <v>0</v>
      </c>
      <c r="BH480" s="7">
        <f t="shared" si="71"/>
        <v>0</v>
      </c>
      <c r="BI480" s="7">
        <f t="shared" si="72"/>
        <v>0</v>
      </c>
      <c r="BJ480" s="7">
        <f t="shared" si="73"/>
        <v>0</v>
      </c>
      <c r="BK480" s="7">
        <f t="shared" si="74"/>
        <v>0</v>
      </c>
      <c r="BL480" s="7">
        <f t="shared" si="75"/>
        <v>0</v>
      </c>
      <c r="BM480" s="7">
        <f t="shared" si="76"/>
        <v>0</v>
      </c>
      <c r="BN480" s="7">
        <f t="shared" si="77"/>
        <v>0</v>
      </c>
      <c r="BO480" s="7">
        <f t="shared" si="78"/>
        <v>0</v>
      </c>
      <c r="BP480" s="7">
        <f t="shared" si="79"/>
        <v>0</v>
      </c>
      <c r="BQ480" s="7">
        <f t="shared" si="80"/>
        <v>0</v>
      </c>
      <c r="BR480" s="7">
        <f t="shared" si="81"/>
        <v>0</v>
      </c>
      <c r="BS480" s="7">
        <f t="shared" si="82"/>
        <v>0</v>
      </c>
      <c r="BT480" s="7">
        <f t="shared" si="83"/>
        <v>0</v>
      </c>
      <c r="BU480" s="7">
        <f t="shared" si="84"/>
        <v>0</v>
      </c>
      <c r="BV480" s="7">
        <f t="shared" si="85"/>
        <v>0</v>
      </c>
      <c r="BW480" s="7">
        <f t="shared" si="86"/>
        <v>0</v>
      </c>
      <c r="BX480" s="7">
        <f t="shared" si="87"/>
        <v>0</v>
      </c>
      <c r="BY480" s="7">
        <f t="shared" si="88"/>
        <v>0</v>
      </c>
      <c r="BZ480" s="7">
        <f t="shared" si="89"/>
        <v>0</v>
      </c>
      <c r="CA480" s="7">
        <f t="shared" si="90"/>
        <v>0</v>
      </c>
      <c r="CB480" s="7">
        <f t="shared" si="91"/>
        <v>0</v>
      </c>
      <c r="CC480" s="7">
        <f t="shared" si="92"/>
        <v>0</v>
      </c>
      <c r="CD480" s="7">
        <f t="shared" si="93"/>
        <v>110</v>
      </c>
      <c r="CE480" s="7">
        <f t="shared" si="94"/>
        <v>0</v>
      </c>
      <c r="CF480" s="7">
        <f t="shared" si="95"/>
        <v>0</v>
      </c>
      <c r="CG480" s="7">
        <f t="shared" si="96"/>
        <v>0</v>
      </c>
      <c r="CH480" s="7">
        <f t="shared" si="97"/>
        <v>0</v>
      </c>
      <c r="CI480" s="7">
        <f t="shared" si="98"/>
        <v>110</v>
      </c>
      <c r="CJ480" s="7">
        <f t="shared" si="99"/>
        <v>460</v>
      </c>
      <c r="CK480" s="7">
        <f t="shared" si="100"/>
        <v>0</v>
      </c>
      <c r="CL480" s="7">
        <f t="shared" si="101"/>
        <v>0</v>
      </c>
      <c r="CM480" s="7">
        <f t="shared" si="102"/>
        <v>0</v>
      </c>
      <c r="CN480" s="7">
        <f t="shared" si="103"/>
        <v>0</v>
      </c>
      <c r="CO480" s="7">
        <f t="shared" si="104"/>
        <v>460</v>
      </c>
      <c r="CP480" s="7">
        <f t="shared" si="105"/>
        <v>0</v>
      </c>
      <c r="CQ480" s="7">
        <f t="shared" si="106"/>
        <v>0</v>
      </c>
      <c r="CR480" s="7">
        <f t="shared" si="107"/>
        <v>0</v>
      </c>
      <c r="CS480" s="7">
        <f t="shared" si="108"/>
        <v>0</v>
      </c>
      <c r="CT480" s="7">
        <f t="shared" si="109"/>
        <v>0</v>
      </c>
      <c r="CU480" s="7">
        <f t="shared" si="110"/>
        <v>0</v>
      </c>
      <c r="CV480" s="7">
        <f t="shared" si="111"/>
        <v>570</v>
      </c>
    </row>
    <row r="481" spans="1:100" hidden="1" x14ac:dyDescent="0.25">
      <c r="A481" t="s">
        <v>91</v>
      </c>
      <c r="B481">
        <v>0</v>
      </c>
      <c r="C481">
        <v>0</v>
      </c>
      <c r="D481">
        <v>0</v>
      </c>
      <c r="E481">
        <v>0</v>
      </c>
      <c r="F481">
        <v>0</v>
      </c>
      <c r="G481">
        <v>0</v>
      </c>
      <c r="H481">
        <v>0</v>
      </c>
      <c r="I481">
        <v>0</v>
      </c>
      <c r="J481">
        <v>0</v>
      </c>
      <c r="K481">
        <v>0</v>
      </c>
      <c r="L481">
        <v>0</v>
      </c>
      <c r="M481">
        <v>0</v>
      </c>
      <c r="N481">
        <v>0</v>
      </c>
      <c r="O481">
        <v>0</v>
      </c>
      <c r="P481">
        <v>0</v>
      </c>
      <c r="Q481">
        <v>0</v>
      </c>
      <c r="R481">
        <v>0</v>
      </c>
      <c r="S481">
        <v>0</v>
      </c>
      <c r="T481">
        <v>55</v>
      </c>
      <c r="U481">
        <v>10</v>
      </c>
      <c r="V481">
        <v>0</v>
      </c>
      <c r="W481">
        <v>0</v>
      </c>
      <c r="X481">
        <v>0</v>
      </c>
      <c r="Y481">
        <v>65</v>
      </c>
      <c r="Z481">
        <v>5</v>
      </c>
      <c r="AA481">
        <v>0</v>
      </c>
      <c r="AB481">
        <v>0</v>
      </c>
      <c r="AC481">
        <v>0</v>
      </c>
      <c r="AD481">
        <v>0</v>
      </c>
      <c r="AE481">
        <v>10</v>
      </c>
      <c r="AF481">
        <v>595</v>
      </c>
      <c r="AG481">
        <v>115</v>
      </c>
      <c r="AH481">
        <v>30</v>
      </c>
      <c r="AI481">
        <v>0</v>
      </c>
      <c r="AJ481">
        <v>0</v>
      </c>
      <c r="AK481">
        <v>735</v>
      </c>
      <c r="AL481">
        <v>2785</v>
      </c>
      <c r="AM481">
        <v>450</v>
      </c>
      <c r="AN481">
        <v>25</v>
      </c>
      <c r="AO481">
        <v>0</v>
      </c>
      <c r="AP481">
        <v>0</v>
      </c>
      <c r="AQ481">
        <v>3260</v>
      </c>
      <c r="AR481">
        <v>5</v>
      </c>
      <c r="AS481">
        <v>5</v>
      </c>
      <c r="AT481">
        <v>0</v>
      </c>
      <c r="AU481">
        <v>0</v>
      </c>
      <c r="AV481">
        <v>0</v>
      </c>
      <c r="AW481">
        <v>10</v>
      </c>
      <c r="AX481" s="7">
        <v>4080</v>
      </c>
      <c r="AZ481" s="7">
        <f t="shared" si="63"/>
        <v>0</v>
      </c>
      <c r="BA481" s="7">
        <f t="shared" si="64"/>
        <v>0</v>
      </c>
      <c r="BB481" s="7">
        <f t="shared" si="65"/>
        <v>0</v>
      </c>
      <c r="BC481" s="7">
        <f t="shared" si="66"/>
        <v>0</v>
      </c>
      <c r="BD481" s="7">
        <f t="shared" si="67"/>
        <v>0</v>
      </c>
      <c r="BE481" s="7">
        <f t="shared" si="68"/>
        <v>0</v>
      </c>
      <c r="BF481" s="7">
        <f t="shared" si="69"/>
        <v>0</v>
      </c>
      <c r="BG481" s="7">
        <f t="shared" si="70"/>
        <v>0</v>
      </c>
      <c r="BH481" s="7">
        <f t="shared" si="71"/>
        <v>0</v>
      </c>
      <c r="BI481" s="7">
        <f t="shared" si="72"/>
        <v>0</v>
      </c>
      <c r="BJ481" s="7">
        <f t="shared" si="73"/>
        <v>0</v>
      </c>
      <c r="BK481" s="7">
        <f t="shared" si="74"/>
        <v>0</v>
      </c>
      <c r="BL481" s="7">
        <f t="shared" si="75"/>
        <v>0</v>
      </c>
      <c r="BM481" s="7">
        <f t="shared" si="76"/>
        <v>0</v>
      </c>
      <c r="BN481" s="7">
        <f t="shared" si="77"/>
        <v>0</v>
      </c>
      <c r="BO481" s="7">
        <f t="shared" si="78"/>
        <v>0</v>
      </c>
      <c r="BP481" s="7">
        <f t="shared" si="79"/>
        <v>0</v>
      </c>
      <c r="BQ481" s="7">
        <f t="shared" si="80"/>
        <v>0</v>
      </c>
      <c r="BR481" s="7">
        <f t="shared" si="81"/>
        <v>55</v>
      </c>
      <c r="BS481" s="7">
        <f t="shared" si="82"/>
        <v>10</v>
      </c>
      <c r="BT481" s="7">
        <f t="shared" si="83"/>
        <v>0</v>
      </c>
      <c r="BU481" s="7">
        <f t="shared" si="84"/>
        <v>0</v>
      </c>
      <c r="BV481" s="7">
        <f t="shared" si="85"/>
        <v>0</v>
      </c>
      <c r="BW481" s="7">
        <f t="shared" si="86"/>
        <v>65</v>
      </c>
      <c r="BX481" s="7">
        <f t="shared" si="87"/>
        <v>5</v>
      </c>
      <c r="BY481" s="7">
        <f t="shared" si="88"/>
        <v>0</v>
      </c>
      <c r="BZ481" s="7">
        <f t="shared" si="89"/>
        <v>0</v>
      </c>
      <c r="CA481" s="7">
        <f t="shared" si="90"/>
        <v>0</v>
      </c>
      <c r="CB481" s="7">
        <f t="shared" si="91"/>
        <v>0</v>
      </c>
      <c r="CC481" s="7">
        <f t="shared" si="92"/>
        <v>10</v>
      </c>
      <c r="CD481" s="7">
        <f t="shared" si="93"/>
        <v>595</v>
      </c>
      <c r="CE481" s="7">
        <f t="shared" si="94"/>
        <v>115</v>
      </c>
      <c r="CF481" s="7">
        <f t="shared" si="95"/>
        <v>30</v>
      </c>
      <c r="CG481" s="7">
        <f t="shared" si="96"/>
        <v>0</v>
      </c>
      <c r="CH481" s="7">
        <f t="shared" si="97"/>
        <v>0</v>
      </c>
      <c r="CI481" s="7">
        <f t="shared" si="98"/>
        <v>735</v>
      </c>
      <c r="CJ481" s="7">
        <f t="shared" si="99"/>
        <v>2785</v>
      </c>
      <c r="CK481" s="7">
        <f t="shared" si="100"/>
        <v>450</v>
      </c>
      <c r="CL481" s="7">
        <f t="shared" si="101"/>
        <v>25</v>
      </c>
      <c r="CM481" s="7">
        <f t="shared" si="102"/>
        <v>0</v>
      </c>
      <c r="CN481" s="7">
        <f t="shared" si="103"/>
        <v>0</v>
      </c>
      <c r="CO481" s="7">
        <f t="shared" si="104"/>
        <v>3260</v>
      </c>
      <c r="CP481" s="7">
        <f t="shared" si="105"/>
        <v>5</v>
      </c>
      <c r="CQ481" s="7">
        <f t="shared" si="106"/>
        <v>5</v>
      </c>
      <c r="CR481" s="7">
        <f t="shared" si="107"/>
        <v>0</v>
      </c>
      <c r="CS481" s="7">
        <f t="shared" si="108"/>
        <v>0</v>
      </c>
      <c r="CT481" s="7">
        <f t="shared" si="109"/>
        <v>0</v>
      </c>
      <c r="CU481" s="7">
        <f t="shared" si="110"/>
        <v>10</v>
      </c>
      <c r="CV481" s="7">
        <f t="shared" si="111"/>
        <v>4080</v>
      </c>
    </row>
    <row r="482" spans="1:100" hidden="1" x14ac:dyDescent="0.25">
      <c r="A482" t="s">
        <v>92</v>
      </c>
      <c r="B482">
        <v>0</v>
      </c>
      <c r="C482">
        <v>0</v>
      </c>
      <c r="D482">
        <v>0</v>
      </c>
      <c r="E482">
        <v>0</v>
      </c>
      <c r="F482">
        <v>0</v>
      </c>
      <c r="G482">
        <v>0</v>
      </c>
      <c r="H482">
        <v>0</v>
      </c>
      <c r="I482">
        <v>0</v>
      </c>
      <c r="J482">
        <v>0</v>
      </c>
      <c r="K482">
        <v>0</v>
      </c>
      <c r="L482">
        <v>0</v>
      </c>
      <c r="M482">
        <v>0</v>
      </c>
      <c r="N482">
        <v>0</v>
      </c>
      <c r="O482">
        <v>0</v>
      </c>
      <c r="P482">
        <v>0</v>
      </c>
      <c r="Q482">
        <v>0</v>
      </c>
      <c r="R482">
        <v>0</v>
      </c>
      <c r="S482">
        <v>0</v>
      </c>
      <c r="T482">
        <v>0</v>
      </c>
      <c r="U482">
        <v>0</v>
      </c>
      <c r="V482">
        <v>0</v>
      </c>
      <c r="W482">
        <v>0</v>
      </c>
      <c r="X482">
        <v>0</v>
      </c>
      <c r="Y482">
        <v>0</v>
      </c>
      <c r="Z482">
        <v>0</v>
      </c>
      <c r="AA482">
        <v>0</v>
      </c>
      <c r="AB482">
        <v>0</v>
      </c>
      <c r="AC482">
        <v>0</v>
      </c>
      <c r="AD482">
        <v>0</v>
      </c>
      <c r="AE482">
        <v>0</v>
      </c>
      <c r="AF482">
        <v>815</v>
      </c>
      <c r="AG482">
        <v>5</v>
      </c>
      <c r="AH482">
        <v>0</v>
      </c>
      <c r="AI482">
        <v>0</v>
      </c>
      <c r="AJ482">
        <v>0</v>
      </c>
      <c r="AK482">
        <v>820</v>
      </c>
      <c r="AL482">
        <v>0</v>
      </c>
      <c r="AM482">
        <v>5</v>
      </c>
      <c r="AN482">
        <v>0</v>
      </c>
      <c r="AO482">
        <v>0</v>
      </c>
      <c r="AP482">
        <v>0</v>
      </c>
      <c r="AQ482">
        <v>5</v>
      </c>
      <c r="AR482">
        <v>0</v>
      </c>
      <c r="AS482">
        <v>0</v>
      </c>
      <c r="AT482">
        <v>0</v>
      </c>
      <c r="AU482">
        <v>0</v>
      </c>
      <c r="AV482">
        <v>0</v>
      </c>
      <c r="AW482">
        <v>0</v>
      </c>
      <c r="AX482" s="7">
        <v>825</v>
      </c>
      <c r="AZ482" s="7">
        <f t="shared" si="63"/>
        <v>0</v>
      </c>
      <c r="BA482" s="7">
        <f t="shared" si="64"/>
        <v>0</v>
      </c>
      <c r="BB482" s="7">
        <f t="shared" si="65"/>
        <v>0</v>
      </c>
      <c r="BC482" s="7">
        <f t="shared" si="66"/>
        <v>0</v>
      </c>
      <c r="BD482" s="7">
        <f t="shared" si="67"/>
        <v>0</v>
      </c>
      <c r="BE482" s="7">
        <f t="shared" si="68"/>
        <v>0</v>
      </c>
      <c r="BF482" s="7">
        <f t="shared" si="69"/>
        <v>0</v>
      </c>
      <c r="BG482" s="7">
        <f t="shared" si="70"/>
        <v>0</v>
      </c>
      <c r="BH482" s="7">
        <f t="shared" si="71"/>
        <v>0</v>
      </c>
      <c r="BI482" s="7">
        <f t="shared" si="72"/>
        <v>0</v>
      </c>
      <c r="BJ482" s="7">
        <f t="shared" si="73"/>
        <v>0</v>
      </c>
      <c r="BK482" s="7">
        <f t="shared" si="74"/>
        <v>0</v>
      </c>
      <c r="BL482" s="7">
        <f t="shared" si="75"/>
        <v>0</v>
      </c>
      <c r="BM482" s="7">
        <f t="shared" si="76"/>
        <v>0</v>
      </c>
      <c r="BN482" s="7">
        <f t="shared" si="77"/>
        <v>0</v>
      </c>
      <c r="BO482" s="7">
        <f t="shared" si="78"/>
        <v>0</v>
      </c>
      <c r="BP482" s="7">
        <f t="shared" si="79"/>
        <v>0</v>
      </c>
      <c r="BQ482" s="7">
        <f t="shared" si="80"/>
        <v>0</v>
      </c>
      <c r="BR482" s="7">
        <f t="shared" si="81"/>
        <v>0</v>
      </c>
      <c r="BS482" s="7">
        <f t="shared" si="82"/>
        <v>0</v>
      </c>
      <c r="BT482" s="7">
        <f t="shared" si="83"/>
        <v>0</v>
      </c>
      <c r="BU482" s="7">
        <f t="shared" si="84"/>
        <v>0</v>
      </c>
      <c r="BV482" s="7">
        <f t="shared" si="85"/>
        <v>0</v>
      </c>
      <c r="BW482" s="7">
        <f t="shared" si="86"/>
        <v>0</v>
      </c>
      <c r="BX482" s="7">
        <f t="shared" si="87"/>
        <v>0</v>
      </c>
      <c r="BY482" s="7">
        <f t="shared" si="88"/>
        <v>0</v>
      </c>
      <c r="BZ482" s="7">
        <f t="shared" si="89"/>
        <v>0</v>
      </c>
      <c r="CA482" s="7">
        <f t="shared" si="90"/>
        <v>0</v>
      </c>
      <c r="CB482" s="7">
        <f t="shared" si="91"/>
        <v>0</v>
      </c>
      <c r="CC482" s="7">
        <f t="shared" si="92"/>
        <v>0</v>
      </c>
      <c r="CD482" s="7">
        <f t="shared" si="93"/>
        <v>815</v>
      </c>
      <c r="CE482" s="7">
        <f t="shared" si="94"/>
        <v>5</v>
      </c>
      <c r="CF482" s="7">
        <f t="shared" si="95"/>
        <v>0</v>
      </c>
      <c r="CG482" s="7">
        <f t="shared" si="96"/>
        <v>0</v>
      </c>
      <c r="CH482" s="7">
        <f t="shared" si="97"/>
        <v>0</v>
      </c>
      <c r="CI482" s="7">
        <f t="shared" si="98"/>
        <v>820</v>
      </c>
      <c r="CJ482" s="7">
        <f t="shared" si="99"/>
        <v>0</v>
      </c>
      <c r="CK482" s="7">
        <f t="shared" si="100"/>
        <v>5</v>
      </c>
      <c r="CL482" s="7">
        <f t="shared" si="101"/>
        <v>0</v>
      </c>
      <c r="CM482" s="7">
        <f t="shared" si="102"/>
        <v>0</v>
      </c>
      <c r="CN482" s="7">
        <f t="shared" si="103"/>
        <v>0</v>
      </c>
      <c r="CO482" s="7">
        <f t="shared" si="104"/>
        <v>5</v>
      </c>
      <c r="CP482" s="7">
        <f t="shared" si="105"/>
        <v>0</v>
      </c>
      <c r="CQ482" s="7">
        <f t="shared" si="106"/>
        <v>0</v>
      </c>
      <c r="CR482" s="7">
        <f t="shared" si="107"/>
        <v>0</v>
      </c>
      <c r="CS482" s="7">
        <f t="shared" si="108"/>
        <v>0</v>
      </c>
      <c r="CT482" s="7">
        <f t="shared" si="109"/>
        <v>0</v>
      </c>
      <c r="CU482" s="7">
        <f t="shared" si="110"/>
        <v>0</v>
      </c>
      <c r="CV482" s="7">
        <f t="shared" si="111"/>
        <v>825</v>
      </c>
    </row>
    <row r="483" spans="1:100" hidden="1" x14ac:dyDescent="0.25">
      <c r="A483" t="s">
        <v>179</v>
      </c>
      <c r="B483">
        <v>0</v>
      </c>
      <c r="C483">
        <v>0</v>
      </c>
      <c r="D483">
        <v>0</v>
      </c>
      <c r="E483">
        <v>0</v>
      </c>
      <c r="F483">
        <v>0</v>
      </c>
      <c r="G483">
        <v>0</v>
      </c>
      <c r="H483">
        <v>0</v>
      </c>
      <c r="I483">
        <v>0</v>
      </c>
      <c r="J483">
        <v>0</v>
      </c>
      <c r="K483">
        <v>0</v>
      </c>
      <c r="L483">
        <v>0</v>
      </c>
      <c r="M483">
        <v>0</v>
      </c>
      <c r="N483">
        <v>0</v>
      </c>
      <c r="O483">
        <v>0</v>
      </c>
      <c r="P483">
        <v>0</v>
      </c>
      <c r="Q483">
        <v>0</v>
      </c>
      <c r="R483">
        <v>0</v>
      </c>
      <c r="S483">
        <v>0</v>
      </c>
      <c r="T483">
        <v>0</v>
      </c>
      <c r="U483">
        <v>0</v>
      </c>
      <c r="V483">
        <v>0</v>
      </c>
      <c r="W483">
        <v>0</v>
      </c>
      <c r="X483">
        <v>0</v>
      </c>
      <c r="Y483">
        <v>0</v>
      </c>
      <c r="Z483">
        <v>0</v>
      </c>
      <c r="AA483">
        <v>0</v>
      </c>
      <c r="AB483">
        <v>0</v>
      </c>
      <c r="AC483">
        <v>0</v>
      </c>
      <c r="AD483">
        <v>0</v>
      </c>
      <c r="AE483">
        <v>0</v>
      </c>
      <c r="AF483">
        <v>150</v>
      </c>
      <c r="AG483">
        <v>0</v>
      </c>
      <c r="AH483">
        <v>0</v>
      </c>
      <c r="AI483">
        <v>20</v>
      </c>
      <c r="AJ483">
        <v>0</v>
      </c>
      <c r="AK483">
        <v>170</v>
      </c>
      <c r="AL483">
        <v>160</v>
      </c>
      <c r="AM483">
        <v>0</v>
      </c>
      <c r="AN483">
        <v>0</v>
      </c>
      <c r="AO483">
        <v>0</v>
      </c>
      <c r="AP483">
        <v>0</v>
      </c>
      <c r="AQ483">
        <v>165</v>
      </c>
      <c r="AR483">
        <v>0</v>
      </c>
      <c r="AS483">
        <v>0</v>
      </c>
      <c r="AT483">
        <v>0</v>
      </c>
      <c r="AU483">
        <v>0</v>
      </c>
      <c r="AV483">
        <v>0</v>
      </c>
      <c r="AW483">
        <v>0</v>
      </c>
      <c r="AX483" s="7">
        <v>355</v>
      </c>
      <c r="AZ483" s="7">
        <f t="shared" si="63"/>
        <v>0</v>
      </c>
      <c r="BA483" s="7">
        <f t="shared" si="64"/>
        <v>0</v>
      </c>
      <c r="BB483" s="7">
        <f t="shared" si="65"/>
        <v>0</v>
      </c>
      <c r="BC483" s="7">
        <f t="shared" si="66"/>
        <v>0</v>
      </c>
      <c r="BD483" s="7">
        <f t="shared" si="67"/>
        <v>0</v>
      </c>
      <c r="BE483" s="7">
        <f t="shared" si="68"/>
        <v>0</v>
      </c>
      <c r="BF483" s="7">
        <f t="shared" si="69"/>
        <v>0</v>
      </c>
      <c r="BG483" s="7">
        <f t="shared" si="70"/>
        <v>0</v>
      </c>
      <c r="BH483" s="7">
        <f t="shared" si="71"/>
        <v>0</v>
      </c>
      <c r="BI483" s="7">
        <f t="shared" si="72"/>
        <v>0</v>
      </c>
      <c r="BJ483" s="7">
        <f t="shared" si="73"/>
        <v>0</v>
      </c>
      <c r="BK483" s="7">
        <f t="shared" si="74"/>
        <v>0</v>
      </c>
      <c r="BL483" s="7">
        <f t="shared" si="75"/>
        <v>0</v>
      </c>
      <c r="BM483" s="7">
        <f t="shared" si="76"/>
        <v>0</v>
      </c>
      <c r="BN483" s="7">
        <f t="shared" si="77"/>
        <v>0</v>
      </c>
      <c r="BO483" s="7">
        <f t="shared" si="78"/>
        <v>0</v>
      </c>
      <c r="BP483" s="7">
        <f t="shared" si="79"/>
        <v>0</v>
      </c>
      <c r="BQ483" s="7">
        <f t="shared" si="80"/>
        <v>0</v>
      </c>
      <c r="BR483" s="7">
        <f t="shared" si="81"/>
        <v>0</v>
      </c>
      <c r="BS483" s="7">
        <f t="shared" si="82"/>
        <v>0</v>
      </c>
      <c r="BT483" s="7">
        <f t="shared" si="83"/>
        <v>0</v>
      </c>
      <c r="BU483" s="7">
        <f t="shared" si="84"/>
        <v>0</v>
      </c>
      <c r="BV483" s="7">
        <f t="shared" si="85"/>
        <v>0</v>
      </c>
      <c r="BW483" s="7">
        <f t="shared" si="86"/>
        <v>0</v>
      </c>
      <c r="BX483" s="7">
        <f t="shared" si="87"/>
        <v>0</v>
      </c>
      <c r="BY483" s="7">
        <f t="shared" si="88"/>
        <v>0</v>
      </c>
      <c r="BZ483" s="7">
        <f t="shared" si="89"/>
        <v>0</v>
      </c>
      <c r="CA483" s="7">
        <f t="shared" si="90"/>
        <v>0</v>
      </c>
      <c r="CB483" s="7">
        <f t="shared" si="91"/>
        <v>0</v>
      </c>
      <c r="CC483" s="7">
        <f t="shared" si="92"/>
        <v>0</v>
      </c>
      <c r="CD483" s="7">
        <f t="shared" si="93"/>
        <v>150</v>
      </c>
      <c r="CE483" s="7">
        <f t="shared" si="94"/>
        <v>0</v>
      </c>
      <c r="CF483" s="7">
        <f t="shared" si="95"/>
        <v>0</v>
      </c>
      <c r="CG483" s="7">
        <f t="shared" si="96"/>
        <v>20</v>
      </c>
      <c r="CH483" s="7">
        <f t="shared" si="97"/>
        <v>0</v>
      </c>
      <c r="CI483" s="7">
        <f t="shared" si="98"/>
        <v>170</v>
      </c>
      <c r="CJ483" s="7">
        <f t="shared" si="99"/>
        <v>160</v>
      </c>
      <c r="CK483" s="7">
        <f t="shared" si="100"/>
        <v>0</v>
      </c>
      <c r="CL483" s="7">
        <f t="shared" si="101"/>
        <v>0</v>
      </c>
      <c r="CM483" s="7">
        <f t="shared" si="102"/>
        <v>0</v>
      </c>
      <c r="CN483" s="7">
        <f t="shared" si="103"/>
        <v>0</v>
      </c>
      <c r="CO483" s="7">
        <f t="shared" si="104"/>
        <v>165</v>
      </c>
      <c r="CP483" s="7">
        <f t="shared" si="105"/>
        <v>0</v>
      </c>
      <c r="CQ483" s="7">
        <f t="shared" si="106"/>
        <v>0</v>
      </c>
      <c r="CR483" s="7">
        <f t="shared" si="107"/>
        <v>0</v>
      </c>
      <c r="CS483" s="7">
        <f t="shared" si="108"/>
        <v>0</v>
      </c>
      <c r="CT483" s="7">
        <f t="shared" si="109"/>
        <v>0</v>
      </c>
      <c r="CU483" s="7">
        <f t="shared" si="110"/>
        <v>0</v>
      </c>
      <c r="CV483" s="7">
        <f t="shared" si="111"/>
        <v>355</v>
      </c>
    </row>
    <row r="484" spans="1:100" hidden="1" x14ac:dyDescent="0.25">
      <c r="A484" t="s">
        <v>94</v>
      </c>
      <c r="B484">
        <v>0</v>
      </c>
      <c r="C484">
        <v>0</v>
      </c>
      <c r="D484">
        <v>0</v>
      </c>
      <c r="E484">
        <v>0</v>
      </c>
      <c r="F484">
        <v>0</v>
      </c>
      <c r="G484">
        <v>0</v>
      </c>
      <c r="H484">
        <v>0</v>
      </c>
      <c r="I484">
        <v>0</v>
      </c>
      <c r="J484">
        <v>0</v>
      </c>
      <c r="K484">
        <v>0</v>
      </c>
      <c r="L484">
        <v>0</v>
      </c>
      <c r="M484">
        <v>0</v>
      </c>
      <c r="N484">
        <v>0</v>
      </c>
      <c r="O484">
        <v>0</v>
      </c>
      <c r="P484">
        <v>0</v>
      </c>
      <c r="Q484">
        <v>0</v>
      </c>
      <c r="R484">
        <v>0</v>
      </c>
      <c r="S484">
        <v>0</v>
      </c>
      <c r="T484">
        <v>0</v>
      </c>
      <c r="U484">
        <v>0</v>
      </c>
      <c r="V484">
        <v>0</v>
      </c>
      <c r="W484">
        <v>0</v>
      </c>
      <c r="X484">
        <v>0</v>
      </c>
      <c r="Y484">
        <v>0</v>
      </c>
      <c r="Z484">
        <v>0</v>
      </c>
      <c r="AA484">
        <v>0</v>
      </c>
      <c r="AB484">
        <v>0</v>
      </c>
      <c r="AC484">
        <v>0</v>
      </c>
      <c r="AD484">
        <v>0</v>
      </c>
      <c r="AE484">
        <v>0</v>
      </c>
      <c r="AF484">
        <v>30</v>
      </c>
      <c r="AG484">
        <v>0</v>
      </c>
      <c r="AH484">
        <v>0</v>
      </c>
      <c r="AI484">
        <v>5</v>
      </c>
      <c r="AJ484">
        <v>0</v>
      </c>
      <c r="AK484">
        <v>35</v>
      </c>
      <c r="AL484">
        <v>0</v>
      </c>
      <c r="AM484">
        <v>0</v>
      </c>
      <c r="AN484">
        <v>0</v>
      </c>
      <c r="AO484">
        <v>0</v>
      </c>
      <c r="AP484">
        <v>0</v>
      </c>
      <c r="AQ484">
        <v>0</v>
      </c>
      <c r="AR484">
        <v>0</v>
      </c>
      <c r="AS484">
        <v>0</v>
      </c>
      <c r="AT484">
        <v>0</v>
      </c>
      <c r="AU484">
        <v>0</v>
      </c>
      <c r="AV484">
        <v>0</v>
      </c>
      <c r="AW484">
        <v>0</v>
      </c>
      <c r="AX484" s="7">
        <v>35</v>
      </c>
      <c r="AZ484" s="7">
        <f t="shared" si="63"/>
        <v>0</v>
      </c>
      <c r="BA484" s="7">
        <f t="shared" si="64"/>
        <v>0</v>
      </c>
      <c r="BB484" s="7">
        <f t="shared" si="65"/>
        <v>0</v>
      </c>
      <c r="BC484" s="7">
        <f t="shared" si="66"/>
        <v>0</v>
      </c>
      <c r="BD484" s="7">
        <f t="shared" si="67"/>
        <v>0</v>
      </c>
      <c r="BE484" s="7">
        <f t="shared" si="68"/>
        <v>0</v>
      </c>
      <c r="BF484" s="7">
        <f t="shared" si="69"/>
        <v>0</v>
      </c>
      <c r="BG484" s="7">
        <f t="shared" si="70"/>
        <v>0</v>
      </c>
      <c r="BH484" s="7">
        <f t="shared" si="71"/>
        <v>0</v>
      </c>
      <c r="BI484" s="7">
        <f t="shared" si="72"/>
        <v>0</v>
      </c>
      <c r="BJ484" s="7">
        <f t="shared" si="73"/>
        <v>0</v>
      </c>
      <c r="BK484" s="7">
        <f t="shared" si="74"/>
        <v>0</v>
      </c>
      <c r="BL484" s="7">
        <f t="shared" si="75"/>
        <v>0</v>
      </c>
      <c r="BM484" s="7">
        <f t="shared" si="76"/>
        <v>0</v>
      </c>
      <c r="BN484" s="7">
        <f t="shared" si="77"/>
        <v>0</v>
      </c>
      <c r="BO484" s="7">
        <f t="shared" si="78"/>
        <v>0</v>
      </c>
      <c r="BP484" s="7">
        <f t="shared" si="79"/>
        <v>0</v>
      </c>
      <c r="BQ484" s="7">
        <f t="shared" si="80"/>
        <v>0</v>
      </c>
      <c r="BR484" s="7">
        <f t="shared" si="81"/>
        <v>0</v>
      </c>
      <c r="BS484" s="7">
        <f t="shared" si="82"/>
        <v>0</v>
      </c>
      <c r="BT484" s="7">
        <f t="shared" si="83"/>
        <v>0</v>
      </c>
      <c r="BU484" s="7">
        <f t="shared" si="84"/>
        <v>0</v>
      </c>
      <c r="BV484" s="7">
        <f t="shared" si="85"/>
        <v>0</v>
      </c>
      <c r="BW484" s="7">
        <f t="shared" si="86"/>
        <v>0</v>
      </c>
      <c r="BX484" s="7">
        <f t="shared" si="87"/>
        <v>0</v>
      </c>
      <c r="BY484" s="7">
        <f t="shared" si="88"/>
        <v>0</v>
      </c>
      <c r="BZ484" s="7">
        <f t="shared" si="89"/>
        <v>0</v>
      </c>
      <c r="CA484" s="7">
        <f t="shared" si="90"/>
        <v>0</v>
      </c>
      <c r="CB484" s="7">
        <f t="shared" si="91"/>
        <v>0</v>
      </c>
      <c r="CC484" s="7">
        <f t="shared" si="92"/>
        <v>0</v>
      </c>
      <c r="CD484" s="7">
        <f t="shared" si="93"/>
        <v>30</v>
      </c>
      <c r="CE484" s="7">
        <f t="shared" si="94"/>
        <v>0</v>
      </c>
      <c r="CF484" s="7">
        <f t="shared" si="95"/>
        <v>0</v>
      </c>
      <c r="CG484" s="7">
        <f t="shared" si="96"/>
        <v>5</v>
      </c>
      <c r="CH484" s="7">
        <f t="shared" si="97"/>
        <v>0</v>
      </c>
      <c r="CI484" s="7">
        <f t="shared" si="98"/>
        <v>35</v>
      </c>
      <c r="CJ484" s="7">
        <f t="shared" si="99"/>
        <v>0</v>
      </c>
      <c r="CK484" s="7">
        <f t="shared" si="100"/>
        <v>0</v>
      </c>
      <c r="CL484" s="7">
        <f t="shared" si="101"/>
        <v>0</v>
      </c>
      <c r="CM484" s="7">
        <f t="shared" si="102"/>
        <v>0</v>
      </c>
      <c r="CN484" s="7">
        <f t="shared" si="103"/>
        <v>0</v>
      </c>
      <c r="CO484" s="7">
        <f t="shared" si="104"/>
        <v>0</v>
      </c>
      <c r="CP484" s="7">
        <f t="shared" si="105"/>
        <v>0</v>
      </c>
      <c r="CQ484" s="7">
        <f t="shared" si="106"/>
        <v>0</v>
      </c>
      <c r="CR484" s="7">
        <f t="shared" si="107"/>
        <v>0</v>
      </c>
      <c r="CS484" s="7">
        <f t="shared" si="108"/>
        <v>0</v>
      </c>
      <c r="CT484" s="7">
        <f t="shared" si="109"/>
        <v>0</v>
      </c>
      <c r="CU484" s="7">
        <f t="shared" si="110"/>
        <v>0</v>
      </c>
      <c r="CV484" s="7">
        <f t="shared" si="111"/>
        <v>35</v>
      </c>
    </row>
    <row r="485" spans="1:100" hidden="1" x14ac:dyDescent="0.25">
      <c r="A485" t="s">
        <v>95</v>
      </c>
      <c r="B485">
        <v>0</v>
      </c>
      <c r="C485">
        <v>0</v>
      </c>
      <c r="D485">
        <v>0</v>
      </c>
      <c r="E485">
        <v>0</v>
      </c>
      <c r="F485">
        <v>0</v>
      </c>
      <c r="G485">
        <v>0</v>
      </c>
      <c r="H485">
        <v>0</v>
      </c>
      <c r="I485">
        <v>0</v>
      </c>
      <c r="J485">
        <v>0</v>
      </c>
      <c r="K485">
        <v>0</v>
      </c>
      <c r="L485">
        <v>0</v>
      </c>
      <c r="M485">
        <v>5</v>
      </c>
      <c r="N485">
        <v>0</v>
      </c>
      <c r="O485">
        <v>0</v>
      </c>
      <c r="P485">
        <v>0</v>
      </c>
      <c r="Q485">
        <v>0</v>
      </c>
      <c r="R485">
        <v>0</v>
      </c>
      <c r="S485">
        <v>0</v>
      </c>
      <c r="T485">
        <v>0</v>
      </c>
      <c r="U485">
        <v>0</v>
      </c>
      <c r="V485">
        <v>0</v>
      </c>
      <c r="W485">
        <v>0</v>
      </c>
      <c r="X485">
        <v>0</v>
      </c>
      <c r="Y485">
        <v>0</v>
      </c>
      <c r="Z485">
        <v>0</v>
      </c>
      <c r="AA485">
        <v>0</v>
      </c>
      <c r="AB485">
        <v>0</v>
      </c>
      <c r="AC485">
        <v>0</v>
      </c>
      <c r="AD485">
        <v>0</v>
      </c>
      <c r="AE485">
        <v>0</v>
      </c>
      <c r="AF485">
        <v>0</v>
      </c>
      <c r="AG485">
        <v>0</v>
      </c>
      <c r="AH485">
        <v>0</v>
      </c>
      <c r="AI485">
        <v>0</v>
      </c>
      <c r="AJ485">
        <v>0</v>
      </c>
      <c r="AK485">
        <v>0</v>
      </c>
      <c r="AL485">
        <v>5</v>
      </c>
      <c r="AM485">
        <v>0</v>
      </c>
      <c r="AN485">
        <v>0</v>
      </c>
      <c r="AO485">
        <v>10</v>
      </c>
      <c r="AP485">
        <v>0</v>
      </c>
      <c r="AQ485">
        <v>15</v>
      </c>
      <c r="AR485">
        <v>0</v>
      </c>
      <c r="AS485">
        <v>0</v>
      </c>
      <c r="AT485">
        <v>0</v>
      </c>
      <c r="AU485">
        <v>0</v>
      </c>
      <c r="AV485">
        <v>0</v>
      </c>
      <c r="AW485">
        <v>0</v>
      </c>
      <c r="AX485" s="7">
        <v>20</v>
      </c>
      <c r="AZ485" s="7">
        <f t="shared" si="63"/>
        <v>0</v>
      </c>
      <c r="BA485" s="7">
        <f t="shared" si="64"/>
        <v>0</v>
      </c>
      <c r="BB485" s="7">
        <f t="shared" si="65"/>
        <v>0</v>
      </c>
      <c r="BC485" s="7">
        <f t="shared" si="66"/>
        <v>0</v>
      </c>
      <c r="BD485" s="7">
        <f t="shared" si="67"/>
        <v>0</v>
      </c>
      <c r="BE485" s="7">
        <f t="shared" si="68"/>
        <v>0</v>
      </c>
      <c r="BF485" s="7">
        <f t="shared" si="69"/>
        <v>0</v>
      </c>
      <c r="BG485" s="7">
        <f t="shared" si="70"/>
        <v>0</v>
      </c>
      <c r="BH485" s="7">
        <f t="shared" si="71"/>
        <v>0</v>
      </c>
      <c r="BI485" s="7">
        <f t="shared" si="72"/>
        <v>0</v>
      </c>
      <c r="BJ485" s="7">
        <f t="shared" si="73"/>
        <v>0</v>
      </c>
      <c r="BK485" s="7">
        <f t="shared" si="74"/>
        <v>5</v>
      </c>
      <c r="BL485" s="7">
        <f t="shared" si="75"/>
        <v>0</v>
      </c>
      <c r="BM485" s="7">
        <f t="shared" si="76"/>
        <v>0</v>
      </c>
      <c r="BN485" s="7">
        <f t="shared" si="77"/>
        <v>0</v>
      </c>
      <c r="BO485" s="7">
        <f t="shared" si="78"/>
        <v>0</v>
      </c>
      <c r="BP485" s="7">
        <f t="shared" si="79"/>
        <v>0</v>
      </c>
      <c r="BQ485" s="7">
        <f t="shared" si="80"/>
        <v>0</v>
      </c>
      <c r="BR485" s="7">
        <f t="shared" si="81"/>
        <v>0</v>
      </c>
      <c r="BS485" s="7">
        <f t="shared" si="82"/>
        <v>0</v>
      </c>
      <c r="BT485" s="7">
        <f t="shared" si="83"/>
        <v>0</v>
      </c>
      <c r="BU485" s="7">
        <f t="shared" si="84"/>
        <v>0</v>
      </c>
      <c r="BV485" s="7">
        <f t="shared" si="85"/>
        <v>0</v>
      </c>
      <c r="BW485" s="7">
        <f t="shared" si="86"/>
        <v>0</v>
      </c>
      <c r="BX485" s="7">
        <f t="shared" si="87"/>
        <v>0</v>
      </c>
      <c r="BY485" s="7">
        <f t="shared" si="88"/>
        <v>0</v>
      </c>
      <c r="BZ485" s="7">
        <f t="shared" si="89"/>
        <v>0</v>
      </c>
      <c r="CA485" s="7">
        <f t="shared" si="90"/>
        <v>0</v>
      </c>
      <c r="CB485" s="7">
        <f t="shared" si="91"/>
        <v>0</v>
      </c>
      <c r="CC485" s="7">
        <f t="shared" si="92"/>
        <v>0</v>
      </c>
      <c r="CD485" s="7">
        <f t="shared" si="93"/>
        <v>0</v>
      </c>
      <c r="CE485" s="7">
        <f t="shared" si="94"/>
        <v>0</v>
      </c>
      <c r="CF485" s="7">
        <f t="shared" si="95"/>
        <v>0</v>
      </c>
      <c r="CG485" s="7">
        <f t="shared" si="96"/>
        <v>0</v>
      </c>
      <c r="CH485" s="7">
        <f t="shared" si="97"/>
        <v>0</v>
      </c>
      <c r="CI485" s="7">
        <f t="shared" si="98"/>
        <v>0</v>
      </c>
      <c r="CJ485" s="7">
        <f t="shared" si="99"/>
        <v>5</v>
      </c>
      <c r="CK485" s="7">
        <f t="shared" si="100"/>
        <v>0</v>
      </c>
      <c r="CL485" s="7">
        <f t="shared" si="101"/>
        <v>0</v>
      </c>
      <c r="CM485" s="7">
        <f t="shared" si="102"/>
        <v>10</v>
      </c>
      <c r="CN485" s="7">
        <f t="shared" si="103"/>
        <v>0</v>
      </c>
      <c r="CO485" s="7">
        <f t="shared" si="104"/>
        <v>15</v>
      </c>
      <c r="CP485" s="7">
        <f t="shared" si="105"/>
        <v>0</v>
      </c>
      <c r="CQ485" s="7">
        <f t="shared" si="106"/>
        <v>0</v>
      </c>
      <c r="CR485" s="7">
        <f t="shared" si="107"/>
        <v>0</v>
      </c>
      <c r="CS485" s="7">
        <f t="shared" si="108"/>
        <v>0</v>
      </c>
      <c r="CT485" s="7">
        <f t="shared" si="109"/>
        <v>0</v>
      </c>
      <c r="CU485" s="7">
        <f t="shared" si="110"/>
        <v>0</v>
      </c>
      <c r="CV485" s="7">
        <f t="shared" si="111"/>
        <v>20</v>
      </c>
    </row>
    <row r="486" spans="1:100" hidden="1" x14ac:dyDescent="0.25">
      <c r="A486" t="s">
        <v>96</v>
      </c>
      <c r="B486">
        <v>0</v>
      </c>
      <c r="C486">
        <v>0</v>
      </c>
      <c r="D486">
        <v>0</v>
      </c>
      <c r="E486">
        <v>0</v>
      </c>
      <c r="F486">
        <v>0</v>
      </c>
      <c r="G486">
        <v>0</v>
      </c>
      <c r="H486">
        <v>0</v>
      </c>
      <c r="I486">
        <v>0</v>
      </c>
      <c r="J486">
        <v>0</v>
      </c>
      <c r="K486">
        <v>0</v>
      </c>
      <c r="L486">
        <v>0</v>
      </c>
      <c r="M486">
        <v>0</v>
      </c>
      <c r="N486">
        <v>0</v>
      </c>
      <c r="O486">
        <v>0</v>
      </c>
      <c r="P486">
        <v>0</v>
      </c>
      <c r="Q486">
        <v>0</v>
      </c>
      <c r="R486">
        <v>0</v>
      </c>
      <c r="S486">
        <v>0</v>
      </c>
      <c r="T486">
        <v>0</v>
      </c>
      <c r="U486">
        <v>0</v>
      </c>
      <c r="V486">
        <v>0</v>
      </c>
      <c r="W486">
        <v>0</v>
      </c>
      <c r="X486">
        <v>0</v>
      </c>
      <c r="Y486">
        <v>0</v>
      </c>
      <c r="Z486">
        <v>0</v>
      </c>
      <c r="AA486">
        <v>0</v>
      </c>
      <c r="AB486">
        <v>0</v>
      </c>
      <c r="AC486">
        <v>0</v>
      </c>
      <c r="AD486">
        <v>0</v>
      </c>
      <c r="AE486">
        <v>0</v>
      </c>
      <c r="AF486">
        <v>245</v>
      </c>
      <c r="AG486">
        <v>10</v>
      </c>
      <c r="AH486">
        <v>0</v>
      </c>
      <c r="AI486">
        <v>0</v>
      </c>
      <c r="AJ486">
        <v>0</v>
      </c>
      <c r="AK486">
        <v>255</v>
      </c>
      <c r="AL486">
        <v>140</v>
      </c>
      <c r="AM486">
        <v>25</v>
      </c>
      <c r="AN486">
        <v>0</v>
      </c>
      <c r="AO486">
        <v>0</v>
      </c>
      <c r="AP486">
        <v>0</v>
      </c>
      <c r="AQ486">
        <v>165</v>
      </c>
      <c r="AR486">
        <v>0</v>
      </c>
      <c r="AS486">
        <v>35</v>
      </c>
      <c r="AT486">
        <v>0</v>
      </c>
      <c r="AU486">
        <v>0</v>
      </c>
      <c r="AV486">
        <v>0</v>
      </c>
      <c r="AW486">
        <v>35</v>
      </c>
      <c r="AX486" s="7">
        <v>455</v>
      </c>
      <c r="AZ486" s="7">
        <f t="shared" si="63"/>
        <v>0</v>
      </c>
      <c r="BA486" s="7">
        <f t="shared" si="64"/>
        <v>0</v>
      </c>
      <c r="BB486" s="7">
        <f t="shared" si="65"/>
        <v>0</v>
      </c>
      <c r="BC486" s="7">
        <f t="shared" si="66"/>
        <v>0</v>
      </c>
      <c r="BD486" s="7">
        <f t="shared" si="67"/>
        <v>0</v>
      </c>
      <c r="BE486" s="7">
        <f t="shared" si="68"/>
        <v>0</v>
      </c>
      <c r="BF486" s="7">
        <f t="shared" si="69"/>
        <v>0</v>
      </c>
      <c r="BG486" s="7">
        <f t="shared" si="70"/>
        <v>0</v>
      </c>
      <c r="BH486" s="7">
        <f t="shared" si="71"/>
        <v>0</v>
      </c>
      <c r="BI486" s="7">
        <f t="shared" si="72"/>
        <v>0</v>
      </c>
      <c r="BJ486" s="7">
        <f t="shared" si="73"/>
        <v>0</v>
      </c>
      <c r="BK486" s="7">
        <f t="shared" si="74"/>
        <v>0</v>
      </c>
      <c r="BL486" s="7">
        <f t="shared" si="75"/>
        <v>0</v>
      </c>
      <c r="BM486" s="7">
        <f t="shared" si="76"/>
        <v>0</v>
      </c>
      <c r="BN486" s="7">
        <f t="shared" si="77"/>
        <v>0</v>
      </c>
      <c r="BO486" s="7">
        <f t="shared" si="78"/>
        <v>0</v>
      </c>
      <c r="BP486" s="7">
        <f t="shared" si="79"/>
        <v>0</v>
      </c>
      <c r="BQ486" s="7">
        <f t="shared" si="80"/>
        <v>0</v>
      </c>
      <c r="BR486" s="7">
        <f t="shared" si="81"/>
        <v>0</v>
      </c>
      <c r="BS486" s="7">
        <f t="shared" si="82"/>
        <v>0</v>
      </c>
      <c r="BT486" s="7">
        <f t="shared" si="83"/>
        <v>0</v>
      </c>
      <c r="BU486" s="7">
        <f t="shared" si="84"/>
        <v>0</v>
      </c>
      <c r="BV486" s="7">
        <f t="shared" si="85"/>
        <v>0</v>
      </c>
      <c r="BW486" s="7">
        <f t="shared" si="86"/>
        <v>0</v>
      </c>
      <c r="BX486" s="7">
        <f t="shared" si="87"/>
        <v>0</v>
      </c>
      <c r="BY486" s="7">
        <f t="shared" si="88"/>
        <v>0</v>
      </c>
      <c r="BZ486" s="7">
        <f t="shared" si="89"/>
        <v>0</v>
      </c>
      <c r="CA486" s="7">
        <f t="shared" si="90"/>
        <v>0</v>
      </c>
      <c r="CB486" s="7">
        <f t="shared" si="91"/>
        <v>0</v>
      </c>
      <c r="CC486" s="7">
        <f t="shared" si="92"/>
        <v>0</v>
      </c>
      <c r="CD486" s="7">
        <f t="shared" si="93"/>
        <v>245</v>
      </c>
      <c r="CE486" s="7">
        <f t="shared" si="94"/>
        <v>10</v>
      </c>
      <c r="CF486" s="7">
        <f t="shared" si="95"/>
        <v>0</v>
      </c>
      <c r="CG486" s="7">
        <f t="shared" si="96"/>
        <v>0</v>
      </c>
      <c r="CH486" s="7">
        <f t="shared" si="97"/>
        <v>0</v>
      </c>
      <c r="CI486" s="7">
        <f t="shared" si="98"/>
        <v>255</v>
      </c>
      <c r="CJ486" s="7">
        <f t="shared" si="99"/>
        <v>140</v>
      </c>
      <c r="CK486" s="7">
        <f t="shared" si="100"/>
        <v>25</v>
      </c>
      <c r="CL486" s="7">
        <f t="shared" si="101"/>
        <v>0</v>
      </c>
      <c r="CM486" s="7">
        <f t="shared" si="102"/>
        <v>0</v>
      </c>
      <c r="CN486" s="7">
        <f t="shared" si="103"/>
        <v>0</v>
      </c>
      <c r="CO486" s="7">
        <f t="shared" si="104"/>
        <v>165</v>
      </c>
      <c r="CP486" s="7">
        <f t="shared" si="105"/>
        <v>0</v>
      </c>
      <c r="CQ486" s="7">
        <f t="shared" si="106"/>
        <v>35</v>
      </c>
      <c r="CR486" s="7">
        <f t="shared" si="107"/>
        <v>0</v>
      </c>
      <c r="CS486" s="7">
        <f t="shared" si="108"/>
        <v>0</v>
      </c>
      <c r="CT486" s="7">
        <f t="shared" si="109"/>
        <v>0</v>
      </c>
      <c r="CU486" s="7">
        <f t="shared" si="110"/>
        <v>35</v>
      </c>
      <c r="CV486" s="7">
        <f t="shared" si="111"/>
        <v>455</v>
      </c>
    </row>
    <row r="487" spans="1:100" hidden="1" x14ac:dyDescent="0.25">
      <c r="A487" t="s">
        <v>97</v>
      </c>
      <c r="B487">
        <v>0</v>
      </c>
      <c r="C487">
        <v>0</v>
      </c>
      <c r="D487">
        <v>0</v>
      </c>
      <c r="E487">
        <v>0</v>
      </c>
      <c r="F487">
        <v>0</v>
      </c>
      <c r="G487">
        <v>0</v>
      </c>
      <c r="H487">
        <v>0</v>
      </c>
      <c r="I487">
        <v>0</v>
      </c>
      <c r="J487">
        <v>0</v>
      </c>
      <c r="K487">
        <v>0</v>
      </c>
      <c r="L487">
        <v>0</v>
      </c>
      <c r="M487">
        <v>0</v>
      </c>
      <c r="N487">
        <v>0</v>
      </c>
      <c r="O487">
        <v>0</v>
      </c>
      <c r="P487">
        <v>0</v>
      </c>
      <c r="Q487">
        <v>0</v>
      </c>
      <c r="R487">
        <v>0</v>
      </c>
      <c r="S487">
        <v>0</v>
      </c>
      <c r="T487">
        <v>0</v>
      </c>
      <c r="U487">
        <v>0</v>
      </c>
      <c r="V487">
        <v>0</v>
      </c>
      <c r="W487">
        <v>0</v>
      </c>
      <c r="X487">
        <v>0</v>
      </c>
      <c r="Y487">
        <v>0</v>
      </c>
      <c r="Z487">
        <v>0</v>
      </c>
      <c r="AA487">
        <v>0</v>
      </c>
      <c r="AB487">
        <v>0</v>
      </c>
      <c r="AC487">
        <v>0</v>
      </c>
      <c r="AD487">
        <v>0</v>
      </c>
      <c r="AE487">
        <v>0</v>
      </c>
      <c r="AF487">
        <v>0</v>
      </c>
      <c r="AG487">
        <v>0</v>
      </c>
      <c r="AH487">
        <v>0</v>
      </c>
      <c r="AI487">
        <v>15</v>
      </c>
      <c r="AJ487">
        <v>0</v>
      </c>
      <c r="AK487">
        <v>15</v>
      </c>
      <c r="AL487">
        <v>0</v>
      </c>
      <c r="AM487">
        <v>0</v>
      </c>
      <c r="AN487">
        <v>0</v>
      </c>
      <c r="AO487">
        <v>0</v>
      </c>
      <c r="AP487">
        <v>0</v>
      </c>
      <c r="AQ487">
        <v>0</v>
      </c>
      <c r="AR487">
        <v>0</v>
      </c>
      <c r="AS487">
        <v>0</v>
      </c>
      <c r="AT487">
        <v>0</v>
      </c>
      <c r="AU487">
        <v>0</v>
      </c>
      <c r="AV487">
        <v>0</v>
      </c>
      <c r="AW487">
        <v>0</v>
      </c>
      <c r="AX487" s="7">
        <v>15</v>
      </c>
      <c r="AZ487" s="7">
        <f t="shared" si="63"/>
        <v>0</v>
      </c>
      <c r="BA487" s="7">
        <f t="shared" si="64"/>
        <v>0</v>
      </c>
      <c r="BB487" s="7">
        <f t="shared" si="65"/>
        <v>0</v>
      </c>
      <c r="BC487" s="7">
        <f t="shared" si="66"/>
        <v>0</v>
      </c>
      <c r="BD487" s="7">
        <f t="shared" si="67"/>
        <v>0</v>
      </c>
      <c r="BE487" s="7">
        <f t="shared" si="68"/>
        <v>0</v>
      </c>
      <c r="BF487" s="7">
        <f t="shared" si="69"/>
        <v>0</v>
      </c>
      <c r="BG487" s="7">
        <f t="shared" si="70"/>
        <v>0</v>
      </c>
      <c r="BH487" s="7">
        <f t="shared" si="71"/>
        <v>0</v>
      </c>
      <c r="BI487" s="7">
        <f t="shared" si="72"/>
        <v>0</v>
      </c>
      <c r="BJ487" s="7">
        <f t="shared" si="73"/>
        <v>0</v>
      </c>
      <c r="BK487" s="7">
        <f t="shared" si="74"/>
        <v>0</v>
      </c>
      <c r="BL487" s="7">
        <f t="shared" si="75"/>
        <v>0</v>
      </c>
      <c r="BM487" s="7">
        <f t="shared" si="76"/>
        <v>0</v>
      </c>
      <c r="BN487" s="7">
        <f t="shared" si="77"/>
        <v>0</v>
      </c>
      <c r="BO487" s="7">
        <f t="shared" si="78"/>
        <v>0</v>
      </c>
      <c r="BP487" s="7">
        <f t="shared" si="79"/>
        <v>0</v>
      </c>
      <c r="BQ487" s="7">
        <f t="shared" si="80"/>
        <v>0</v>
      </c>
      <c r="BR487" s="7">
        <f t="shared" si="81"/>
        <v>0</v>
      </c>
      <c r="BS487" s="7">
        <f t="shared" si="82"/>
        <v>0</v>
      </c>
      <c r="BT487" s="7">
        <f t="shared" si="83"/>
        <v>0</v>
      </c>
      <c r="BU487" s="7">
        <f t="shared" si="84"/>
        <v>0</v>
      </c>
      <c r="BV487" s="7">
        <f t="shared" si="85"/>
        <v>0</v>
      </c>
      <c r="BW487" s="7">
        <f t="shared" si="86"/>
        <v>0</v>
      </c>
      <c r="BX487" s="7">
        <f t="shared" si="87"/>
        <v>0</v>
      </c>
      <c r="BY487" s="7">
        <f t="shared" si="88"/>
        <v>0</v>
      </c>
      <c r="BZ487" s="7">
        <f t="shared" si="89"/>
        <v>0</v>
      </c>
      <c r="CA487" s="7">
        <f t="shared" si="90"/>
        <v>0</v>
      </c>
      <c r="CB487" s="7">
        <f t="shared" si="91"/>
        <v>0</v>
      </c>
      <c r="CC487" s="7">
        <f t="shared" si="92"/>
        <v>0</v>
      </c>
      <c r="CD487" s="7">
        <f t="shared" si="93"/>
        <v>0</v>
      </c>
      <c r="CE487" s="7">
        <f t="shared" si="94"/>
        <v>0</v>
      </c>
      <c r="CF487" s="7">
        <f t="shared" si="95"/>
        <v>0</v>
      </c>
      <c r="CG487" s="7">
        <f t="shared" si="96"/>
        <v>15</v>
      </c>
      <c r="CH487" s="7">
        <f t="shared" si="97"/>
        <v>0</v>
      </c>
      <c r="CI487" s="7">
        <f t="shared" si="98"/>
        <v>15</v>
      </c>
      <c r="CJ487" s="7">
        <f t="shared" si="99"/>
        <v>0</v>
      </c>
      <c r="CK487" s="7">
        <f t="shared" si="100"/>
        <v>0</v>
      </c>
      <c r="CL487" s="7">
        <f t="shared" si="101"/>
        <v>0</v>
      </c>
      <c r="CM487" s="7">
        <f t="shared" si="102"/>
        <v>0</v>
      </c>
      <c r="CN487" s="7">
        <f t="shared" si="103"/>
        <v>0</v>
      </c>
      <c r="CO487" s="7">
        <f t="shared" si="104"/>
        <v>0</v>
      </c>
      <c r="CP487" s="7">
        <f t="shared" si="105"/>
        <v>0</v>
      </c>
      <c r="CQ487" s="7">
        <f t="shared" si="106"/>
        <v>0</v>
      </c>
      <c r="CR487" s="7">
        <f t="shared" si="107"/>
        <v>0</v>
      </c>
      <c r="CS487" s="7">
        <f t="shared" si="108"/>
        <v>0</v>
      </c>
      <c r="CT487" s="7">
        <f t="shared" si="109"/>
        <v>0</v>
      </c>
      <c r="CU487" s="7">
        <f t="shared" si="110"/>
        <v>0</v>
      </c>
      <c r="CV487" s="7">
        <f t="shared" si="111"/>
        <v>15</v>
      </c>
    </row>
    <row r="488" spans="1:100" hidden="1" x14ac:dyDescent="0.25">
      <c r="A488" t="s">
        <v>98</v>
      </c>
      <c r="B488">
        <v>0</v>
      </c>
      <c r="C488">
        <v>0</v>
      </c>
      <c r="D488">
        <v>0</v>
      </c>
      <c r="E488">
        <v>0</v>
      </c>
      <c r="F488">
        <v>0</v>
      </c>
      <c r="G488">
        <v>0</v>
      </c>
      <c r="H488">
        <v>10</v>
      </c>
      <c r="I488">
        <v>5</v>
      </c>
      <c r="J488">
        <v>0</v>
      </c>
      <c r="K488">
        <v>0</v>
      </c>
      <c r="L488">
        <v>0</v>
      </c>
      <c r="M488">
        <v>15</v>
      </c>
      <c r="N488">
        <v>0</v>
      </c>
      <c r="O488">
        <v>0</v>
      </c>
      <c r="P488">
        <v>0</v>
      </c>
      <c r="Q488">
        <v>0</v>
      </c>
      <c r="R488">
        <v>0</v>
      </c>
      <c r="S488">
        <v>0</v>
      </c>
      <c r="T488">
        <v>55</v>
      </c>
      <c r="U488">
        <v>15</v>
      </c>
      <c r="V488">
        <v>10</v>
      </c>
      <c r="W488">
        <v>0</v>
      </c>
      <c r="X488">
        <v>0</v>
      </c>
      <c r="Y488">
        <v>75</v>
      </c>
      <c r="Z488">
        <v>320</v>
      </c>
      <c r="AA488">
        <v>70</v>
      </c>
      <c r="AB488">
        <v>0</v>
      </c>
      <c r="AC488">
        <v>0</v>
      </c>
      <c r="AD488">
        <v>0</v>
      </c>
      <c r="AE488">
        <v>390</v>
      </c>
      <c r="AF488">
        <v>95</v>
      </c>
      <c r="AG488">
        <v>45</v>
      </c>
      <c r="AH488">
        <v>0</v>
      </c>
      <c r="AI488">
        <v>0</v>
      </c>
      <c r="AJ488">
        <v>0</v>
      </c>
      <c r="AK488">
        <v>140</v>
      </c>
      <c r="AL488">
        <v>925</v>
      </c>
      <c r="AM488">
        <v>380</v>
      </c>
      <c r="AN488">
        <v>5</v>
      </c>
      <c r="AO488">
        <v>0</v>
      </c>
      <c r="AP488">
        <v>0</v>
      </c>
      <c r="AQ488">
        <v>1310</v>
      </c>
      <c r="AR488">
        <v>0</v>
      </c>
      <c r="AS488">
        <v>0</v>
      </c>
      <c r="AT488">
        <v>0</v>
      </c>
      <c r="AU488">
        <v>0</v>
      </c>
      <c r="AV488">
        <v>0</v>
      </c>
      <c r="AW488">
        <v>0</v>
      </c>
      <c r="AX488" s="7">
        <v>1935</v>
      </c>
      <c r="AZ488" s="7">
        <f t="shared" si="63"/>
        <v>0</v>
      </c>
      <c r="BA488" s="7">
        <f t="shared" si="64"/>
        <v>0</v>
      </c>
      <c r="BB488" s="7">
        <f t="shared" si="65"/>
        <v>0</v>
      </c>
      <c r="BC488" s="7">
        <f t="shared" si="66"/>
        <v>0</v>
      </c>
      <c r="BD488" s="7">
        <f t="shared" si="67"/>
        <v>0</v>
      </c>
      <c r="BE488" s="7">
        <f t="shared" si="68"/>
        <v>0</v>
      </c>
      <c r="BF488" s="7">
        <f t="shared" si="69"/>
        <v>10</v>
      </c>
      <c r="BG488" s="7">
        <f t="shared" si="70"/>
        <v>5</v>
      </c>
      <c r="BH488" s="7">
        <f t="shared" si="71"/>
        <v>0</v>
      </c>
      <c r="BI488" s="7">
        <f t="shared" si="72"/>
        <v>0</v>
      </c>
      <c r="BJ488" s="7">
        <f t="shared" si="73"/>
        <v>0</v>
      </c>
      <c r="BK488" s="7">
        <f t="shared" si="74"/>
        <v>15</v>
      </c>
      <c r="BL488" s="7">
        <f t="shared" si="75"/>
        <v>0</v>
      </c>
      <c r="BM488" s="7">
        <f t="shared" si="76"/>
        <v>0</v>
      </c>
      <c r="BN488" s="7">
        <f t="shared" si="77"/>
        <v>0</v>
      </c>
      <c r="BO488" s="7">
        <f t="shared" si="78"/>
        <v>0</v>
      </c>
      <c r="BP488" s="7">
        <f t="shared" si="79"/>
        <v>0</v>
      </c>
      <c r="BQ488" s="7">
        <f t="shared" si="80"/>
        <v>0</v>
      </c>
      <c r="BR488" s="7">
        <f t="shared" si="81"/>
        <v>55</v>
      </c>
      <c r="BS488" s="7">
        <f t="shared" si="82"/>
        <v>15</v>
      </c>
      <c r="BT488" s="7">
        <f t="shared" si="83"/>
        <v>10</v>
      </c>
      <c r="BU488" s="7">
        <f t="shared" si="84"/>
        <v>0</v>
      </c>
      <c r="BV488" s="7">
        <f t="shared" si="85"/>
        <v>0</v>
      </c>
      <c r="BW488" s="7">
        <f t="shared" si="86"/>
        <v>75</v>
      </c>
      <c r="BX488" s="7">
        <f t="shared" si="87"/>
        <v>320</v>
      </c>
      <c r="BY488" s="7">
        <f t="shared" si="88"/>
        <v>70</v>
      </c>
      <c r="BZ488" s="7">
        <f t="shared" si="89"/>
        <v>0</v>
      </c>
      <c r="CA488" s="7">
        <f t="shared" si="90"/>
        <v>0</v>
      </c>
      <c r="CB488" s="7">
        <f t="shared" si="91"/>
        <v>0</v>
      </c>
      <c r="CC488" s="7">
        <f t="shared" si="92"/>
        <v>390</v>
      </c>
      <c r="CD488" s="7">
        <f t="shared" si="93"/>
        <v>95</v>
      </c>
      <c r="CE488" s="7">
        <f t="shared" si="94"/>
        <v>45</v>
      </c>
      <c r="CF488" s="7">
        <f t="shared" si="95"/>
        <v>0</v>
      </c>
      <c r="CG488" s="7">
        <f t="shared" si="96"/>
        <v>0</v>
      </c>
      <c r="CH488" s="7">
        <f t="shared" si="97"/>
        <v>0</v>
      </c>
      <c r="CI488" s="7">
        <f t="shared" si="98"/>
        <v>140</v>
      </c>
      <c r="CJ488" s="7">
        <f t="shared" si="99"/>
        <v>925</v>
      </c>
      <c r="CK488" s="7">
        <f t="shared" si="100"/>
        <v>380</v>
      </c>
      <c r="CL488" s="7">
        <f t="shared" si="101"/>
        <v>5</v>
      </c>
      <c r="CM488" s="7">
        <f t="shared" si="102"/>
        <v>0</v>
      </c>
      <c r="CN488" s="7">
        <f t="shared" si="103"/>
        <v>0</v>
      </c>
      <c r="CO488" s="7">
        <f t="shared" si="104"/>
        <v>1310</v>
      </c>
      <c r="CP488" s="7">
        <f t="shared" si="105"/>
        <v>0</v>
      </c>
      <c r="CQ488" s="7">
        <f t="shared" si="106"/>
        <v>0</v>
      </c>
      <c r="CR488" s="7">
        <f t="shared" si="107"/>
        <v>0</v>
      </c>
      <c r="CS488" s="7">
        <f t="shared" si="108"/>
        <v>0</v>
      </c>
      <c r="CT488" s="7">
        <f t="shared" si="109"/>
        <v>0</v>
      </c>
      <c r="CU488" s="7">
        <f t="shared" si="110"/>
        <v>0</v>
      </c>
      <c r="CV488" s="7">
        <f t="shared" si="111"/>
        <v>1935</v>
      </c>
    </row>
    <row r="489" spans="1:100" hidden="1" x14ac:dyDescent="0.25">
      <c r="A489" t="s">
        <v>100</v>
      </c>
      <c r="B489">
        <v>0</v>
      </c>
      <c r="C489">
        <v>0</v>
      </c>
      <c r="D489">
        <v>0</v>
      </c>
      <c r="E489">
        <v>0</v>
      </c>
      <c r="F489">
        <v>0</v>
      </c>
      <c r="G489">
        <v>0</v>
      </c>
      <c r="H489">
        <v>0</v>
      </c>
      <c r="I489">
        <v>0</v>
      </c>
      <c r="J489">
        <v>0</v>
      </c>
      <c r="K489">
        <v>0</v>
      </c>
      <c r="L489">
        <v>0</v>
      </c>
      <c r="M489">
        <v>0</v>
      </c>
      <c r="N489">
        <v>0</v>
      </c>
      <c r="O489">
        <v>0</v>
      </c>
      <c r="P489">
        <v>0</v>
      </c>
      <c r="Q489">
        <v>0</v>
      </c>
      <c r="R489">
        <v>0</v>
      </c>
      <c r="S489">
        <v>0</v>
      </c>
      <c r="T489">
        <v>0</v>
      </c>
      <c r="U489">
        <v>0</v>
      </c>
      <c r="V489">
        <v>0</v>
      </c>
      <c r="W489">
        <v>0</v>
      </c>
      <c r="X489">
        <v>0</v>
      </c>
      <c r="Y489">
        <v>0</v>
      </c>
      <c r="Z489">
        <v>0</v>
      </c>
      <c r="AA489">
        <v>0</v>
      </c>
      <c r="AB489">
        <v>0</v>
      </c>
      <c r="AC489">
        <v>0</v>
      </c>
      <c r="AD489">
        <v>0</v>
      </c>
      <c r="AE489">
        <v>0</v>
      </c>
      <c r="AF489">
        <v>400</v>
      </c>
      <c r="AG489">
        <v>265</v>
      </c>
      <c r="AH489">
        <v>0</v>
      </c>
      <c r="AI489">
        <v>290</v>
      </c>
      <c r="AJ489">
        <v>0</v>
      </c>
      <c r="AK489">
        <v>950</v>
      </c>
      <c r="AL489">
        <v>0</v>
      </c>
      <c r="AM489">
        <v>0</v>
      </c>
      <c r="AN489">
        <v>0</v>
      </c>
      <c r="AO489">
        <v>0</v>
      </c>
      <c r="AP489">
        <v>0</v>
      </c>
      <c r="AQ489">
        <v>0</v>
      </c>
      <c r="AR489">
        <v>0</v>
      </c>
      <c r="AS489">
        <v>0</v>
      </c>
      <c r="AT489">
        <v>0</v>
      </c>
      <c r="AU489">
        <v>0</v>
      </c>
      <c r="AV489">
        <v>0</v>
      </c>
      <c r="AW489">
        <v>0</v>
      </c>
      <c r="AX489" s="7">
        <v>950</v>
      </c>
      <c r="AZ489" s="7">
        <f t="shared" si="63"/>
        <v>0</v>
      </c>
      <c r="BA489" s="7">
        <f t="shared" si="64"/>
        <v>0</v>
      </c>
      <c r="BB489" s="7">
        <f t="shared" si="65"/>
        <v>0</v>
      </c>
      <c r="BC489" s="7">
        <f t="shared" si="66"/>
        <v>0</v>
      </c>
      <c r="BD489" s="7">
        <f t="shared" si="67"/>
        <v>0</v>
      </c>
      <c r="BE489" s="7">
        <f t="shared" si="68"/>
        <v>0</v>
      </c>
      <c r="BF489" s="7">
        <f t="shared" si="69"/>
        <v>0</v>
      </c>
      <c r="BG489" s="7">
        <f t="shared" si="70"/>
        <v>0</v>
      </c>
      <c r="BH489" s="7">
        <f t="shared" si="71"/>
        <v>0</v>
      </c>
      <c r="BI489" s="7">
        <f t="shared" si="72"/>
        <v>0</v>
      </c>
      <c r="BJ489" s="7">
        <f t="shared" si="73"/>
        <v>0</v>
      </c>
      <c r="BK489" s="7">
        <f t="shared" si="74"/>
        <v>0</v>
      </c>
      <c r="BL489" s="7">
        <f t="shared" si="75"/>
        <v>0</v>
      </c>
      <c r="BM489" s="7">
        <f t="shared" si="76"/>
        <v>0</v>
      </c>
      <c r="BN489" s="7">
        <f t="shared" si="77"/>
        <v>0</v>
      </c>
      <c r="BO489" s="7">
        <f t="shared" si="78"/>
        <v>0</v>
      </c>
      <c r="BP489" s="7">
        <f t="shared" si="79"/>
        <v>0</v>
      </c>
      <c r="BQ489" s="7">
        <f t="shared" si="80"/>
        <v>0</v>
      </c>
      <c r="BR489" s="7">
        <f t="shared" si="81"/>
        <v>0</v>
      </c>
      <c r="BS489" s="7">
        <f t="shared" si="82"/>
        <v>0</v>
      </c>
      <c r="BT489" s="7">
        <f t="shared" si="83"/>
        <v>0</v>
      </c>
      <c r="BU489" s="7">
        <f t="shared" si="84"/>
        <v>0</v>
      </c>
      <c r="BV489" s="7">
        <f t="shared" si="85"/>
        <v>0</v>
      </c>
      <c r="BW489" s="7">
        <f t="shared" si="86"/>
        <v>0</v>
      </c>
      <c r="BX489" s="7">
        <f t="shared" si="87"/>
        <v>0</v>
      </c>
      <c r="BY489" s="7">
        <f t="shared" si="88"/>
        <v>0</v>
      </c>
      <c r="BZ489" s="7">
        <f t="shared" si="89"/>
        <v>0</v>
      </c>
      <c r="CA489" s="7">
        <f t="shared" si="90"/>
        <v>0</v>
      </c>
      <c r="CB489" s="7">
        <f t="shared" si="91"/>
        <v>0</v>
      </c>
      <c r="CC489" s="7">
        <f t="shared" si="92"/>
        <v>0</v>
      </c>
      <c r="CD489" s="7">
        <f t="shared" si="93"/>
        <v>400</v>
      </c>
      <c r="CE489" s="7">
        <f t="shared" si="94"/>
        <v>265</v>
      </c>
      <c r="CF489" s="7">
        <f t="shared" si="95"/>
        <v>0</v>
      </c>
      <c r="CG489" s="7">
        <f t="shared" si="96"/>
        <v>290</v>
      </c>
      <c r="CH489" s="7">
        <f t="shared" si="97"/>
        <v>0</v>
      </c>
      <c r="CI489" s="7">
        <f t="shared" si="98"/>
        <v>950</v>
      </c>
      <c r="CJ489" s="7">
        <f t="shared" si="99"/>
        <v>0</v>
      </c>
      <c r="CK489" s="7">
        <f t="shared" si="100"/>
        <v>0</v>
      </c>
      <c r="CL489" s="7">
        <f t="shared" si="101"/>
        <v>0</v>
      </c>
      <c r="CM489" s="7">
        <f t="shared" si="102"/>
        <v>0</v>
      </c>
      <c r="CN489" s="7">
        <f t="shared" si="103"/>
        <v>0</v>
      </c>
      <c r="CO489" s="7">
        <f t="shared" si="104"/>
        <v>0</v>
      </c>
      <c r="CP489" s="7">
        <f t="shared" si="105"/>
        <v>0</v>
      </c>
      <c r="CQ489" s="7">
        <f t="shared" si="106"/>
        <v>0</v>
      </c>
      <c r="CR489" s="7">
        <f t="shared" si="107"/>
        <v>0</v>
      </c>
      <c r="CS489" s="7">
        <f t="shared" si="108"/>
        <v>0</v>
      </c>
      <c r="CT489" s="7">
        <f t="shared" si="109"/>
        <v>0</v>
      </c>
      <c r="CU489" s="7">
        <f t="shared" si="110"/>
        <v>0</v>
      </c>
      <c r="CV489" s="7">
        <f t="shared" si="111"/>
        <v>950</v>
      </c>
    </row>
    <row r="490" spans="1:100" hidden="1" x14ac:dyDescent="0.25">
      <c r="A490" t="s">
        <v>101</v>
      </c>
      <c r="B490">
        <v>0</v>
      </c>
      <c r="C490">
        <v>0</v>
      </c>
      <c r="D490">
        <v>0</v>
      </c>
      <c r="E490">
        <v>0</v>
      </c>
      <c r="F490">
        <v>0</v>
      </c>
      <c r="G490">
        <v>0</v>
      </c>
      <c r="H490">
        <v>0</v>
      </c>
      <c r="I490">
        <v>0</v>
      </c>
      <c r="J490">
        <v>0</v>
      </c>
      <c r="K490">
        <v>0</v>
      </c>
      <c r="L490">
        <v>0</v>
      </c>
      <c r="M490">
        <v>0</v>
      </c>
      <c r="N490">
        <v>0</v>
      </c>
      <c r="O490">
        <v>0</v>
      </c>
      <c r="P490">
        <v>0</v>
      </c>
      <c r="Q490">
        <v>0</v>
      </c>
      <c r="R490">
        <v>0</v>
      </c>
      <c r="S490">
        <v>0</v>
      </c>
      <c r="T490">
        <v>0</v>
      </c>
      <c r="U490">
        <v>0</v>
      </c>
      <c r="V490">
        <v>0</v>
      </c>
      <c r="W490">
        <v>0</v>
      </c>
      <c r="X490">
        <v>0</v>
      </c>
      <c r="Y490">
        <v>0</v>
      </c>
      <c r="Z490">
        <v>0</v>
      </c>
      <c r="AA490">
        <v>0</v>
      </c>
      <c r="AB490">
        <v>0</v>
      </c>
      <c r="AC490">
        <v>0</v>
      </c>
      <c r="AD490">
        <v>0</v>
      </c>
      <c r="AE490">
        <v>0</v>
      </c>
      <c r="AF490">
        <v>0</v>
      </c>
      <c r="AG490">
        <v>5</v>
      </c>
      <c r="AH490">
        <v>0</v>
      </c>
      <c r="AI490">
        <v>0</v>
      </c>
      <c r="AJ490">
        <v>0</v>
      </c>
      <c r="AK490">
        <v>5</v>
      </c>
      <c r="AL490">
        <v>0</v>
      </c>
      <c r="AM490">
        <v>20</v>
      </c>
      <c r="AN490">
        <v>0</v>
      </c>
      <c r="AO490">
        <v>0</v>
      </c>
      <c r="AP490">
        <v>0</v>
      </c>
      <c r="AQ490">
        <v>20</v>
      </c>
      <c r="AR490">
        <v>0</v>
      </c>
      <c r="AS490">
        <v>0</v>
      </c>
      <c r="AT490">
        <v>0</v>
      </c>
      <c r="AU490">
        <v>0</v>
      </c>
      <c r="AV490">
        <v>0</v>
      </c>
      <c r="AW490">
        <v>0</v>
      </c>
      <c r="AX490" s="7">
        <v>25</v>
      </c>
      <c r="AZ490" s="7">
        <f t="shared" si="63"/>
        <v>0</v>
      </c>
      <c r="BA490" s="7">
        <f t="shared" si="64"/>
        <v>0</v>
      </c>
      <c r="BB490" s="7">
        <f t="shared" si="65"/>
        <v>0</v>
      </c>
      <c r="BC490" s="7">
        <f t="shared" si="66"/>
        <v>0</v>
      </c>
      <c r="BD490" s="7">
        <f t="shared" si="67"/>
        <v>0</v>
      </c>
      <c r="BE490" s="7">
        <f t="shared" si="68"/>
        <v>0</v>
      </c>
      <c r="BF490" s="7">
        <f t="shared" si="69"/>
        <v>0</v>
      </c>
      <c r="BG490" s="7">
        <f t="shared" si="70"/>
        <v>0</v>
      </c>
      <c r="BH490" s="7">
        <f t="shared" si="71"/>
        <v>0</v>
      </c>
      <c r="BI490" s="7">
        <f t="shared" si="72"/>
        <v>0</v>
      </c>
      <c r="BJ490" s="7">
        <f t="shared" si="73"/>
        <v>0</v>
      </c>
      <c r="BK490" s="7">
        <f t="shared" si="74"/>
        <v>0</v>
      </c>
      <c r="BL490" s="7">
        <f t="shared" si="75"/>
        <v>0</v>
      </c>
      <c r="BM490" s="7">
        <f t="shared" si="76"/>
        <v>0</v>
      </c>
      <c r="BN490" s="7">
        <f t="shared" si="77"/>
        <v>0</v>
      </c>
      <c r="BO490" s="7">
        <f t="shared" si="78"/>
        <v>0</v>
      </c>
      <c r="BP490" s="7">
        <f t="shared" si="79"/>
        <v>0</v>
      </c>
      <c r="BQ490" s="7">
        <f t="shared" si="80"/>
        <v>0</v>
      </c>
      <c r="BR490" s="7">
        <f t="shared" si="81"/>
        <v>0</v>
      </c>
      <c r="BS490" s="7">
        <f t="shared" si="82"/>
        <v>0</v>
      </c>
      <c r="BT490" s="7">
        <f t="shared" si="83"/>
        <v>0</v>
      </c>
      <c r="BU490" s="7">
        <f t="shared" si="84"/>
        <v>0</v>
      </c>
      <c r="BV490" s="7">
        <f t="shared" si="85"/>
        <v>0</v>
      </c>
      <c r="BW490" s="7">
        <f t="shared" si="86"/>
        <v>0</v>
      </c>
      <c r="BX490" s="7">
        <f t="shared" si="87"/>
        <v>0</v>
      </c>
      <c r="BY490" s="7">
        <f t="shared" si="88"/>
        <v>0</v>
      </c>
      <c r="BZ490" s="7">
        <f t="shared" si="89"/>
        <v>0</v>
      </c>
      <c r="CA490" s="7">
        <f t="shared" si="90"/>
        <v>0</v>
      </c>
      <c r="CB490" s="7">
        <f t="shared" si="91"/>
        <v>0</v>
      </c>
      <c r="CC490" s="7">
        <f t="shared" si="92"/>
        <v>0</v>
      </c>
      <c r="CD490" s="7">
        <f t="shared" si="93"/>
        <v>0</v>
      </c>
      <c r="CE490" s="7">
        <f t="shared" si="94"/>
        <v>5</v>
      </c>
      <c r="CF490" s="7">
        <f t="shared" si="95"/>
        <v>0</v>
      </c>
      <c r="CG490" s="7">
        <f t="shared" si="96"/>
        <v>0</v>
      </c>
      <c r="CH490" s="7">
        <f t="shared" si="97"/>
        <v>0</v>
      </c>
      <c r="CI490" s="7">
        <f t="shared" si="98"/>
        <v>5</v>
      </c>
      <c r="CJ490" s="7">
        <f t="shared" si="99"/>
        <v>0</v>
      </c>
      <c r="CK490" s="7">
        <f t="shared" si="100"/>
        <v>20</v>
      </c>
      <c r="CL490" s="7">
        <f t="shared" si="101"/>
        <v>0</v>
      </c>
      <c r="CM490" s="7">
        <f t="shared" si="102"/>
        <v>0</v>
      </c>
      <c r="CN490" s="7">
        <f t="shared" si="103"/>
        <v>0</v>
      </c>
      <c r="CO490" s="7">
        <f t="shared" si="104"/>
        <v>20</v>
      </c>
      <c r="CP490" s="7">
        <f t="shared" si="105"/>
        <v>0</v>
      </c>
      <c r="CQ490" s="7">
        <f t="shared" si="106"/>
        <v>0</v>
      </c>
      <c r="CR490" s="7">
        <f t="shared" si="107"/>
        <v>0</v>
      </c>
      <c r="CS490" s="7">
        <f t="shared" si="108"/>
        <v>0</v>
      </c>
      <c r="CT490" s="7">
        <f t="shared" si="109"/>
        <v>0</v>
      </c>
      <c r="CU490" s="7">
        <f t="shared" si="110"/>
        <v>0</v>
      </c>
      <c r="CV490" s="7">
        <f t="shared" si="111"/>
        <v>25</v>
      </c>
    </row>
    <row r="491" spans="1:100" hidden="1" x14ac:dyDescent="0.25">
      <c r="A491" t="s">
        <v>102</v>
      </c>
      <c r="B491">
        <v>0</v>
      </c>
      <c r="C491">
        <v>0</v>
      </c>
      <c r="D491">
        <v>0</v>
      </c>
      <c r="E491">
        <v>0</v>
      </c>
      <c r="F491">
        <v>0</v>
      </c>
      <c r="G491">
        <v>0</v>
      </c>
      <c r="H491">
        <v>0</v>
      </c>
      <c r="I491">
        <v>0</v>
      </c>
      <c r="J491">
        <v>0</v>
      </c>
      <c r="K491">
        <v>0</v>
      </c>
      <c r="L491">
        <v>0</v>
      </c>
      <c r="M491">
        <v>0</v>
      </c>
      <c r="N491">
        <v>0</v>
      </c>
      <c r="O491">
        <v>0</v>
      </c>
      <c r="P491">
        <v>0</v>
      </c>
      <c r="Q491">
        <v>0</v>
      </c>
      <c r="R491">
        <v>0</v>
      </c>
      <c r="S491">
        <v>0</v>
      </c>
      <c r="T491">
        <v>0</v>
      </c>
      <c r="U491">
        <v>0</v>
      </c>
      <c r="V491">
        <v>0</v>
      </c>
      <c r="W491">
        <v>0</v>
      </c>
      <c r="X491">
        <v>0</v>
      </c>
      <c r="Y491">
        <v>0</v>
      </c>
      <c r="Z491">
        <v>0</v>
      </c>
      <c r="AA491">
        <v>5</v>
      </c>
      <c r="AB491">
        <v>0</v>
      </c>
      <c r="AC491">
        <v>0</v>
      </c>
      <c r="AD491">
        <v>0</v>
      </c>
      <c r="AE491">
        <v>5</v>
      </c>
      <c r="AF491">
        <v>0</v>
      </c>
      <c r="AG491">
        <v>0</v>
      </c>
      <c r="AH491">
        <v>0</v>
      </c>
      <c r="AI491">
        <v>0</v>
      </c>
      <c r="AJ491">
        <v>0</v>
      </c>
      <c r="AK491">
        <v>5</v>
      </c>
      <c r="AL491">
        <v>2205</v>
      </c>
      <c r="AM491">
        <v>755</v>
      </c>
      <c r="AN491">
        <v>25</v>
      </c>
      <c r="AO491">
        <v>0</v>
      </c>
      <c r="AP491">
        <v>0</v>
      </c>
      <c r="AQ491">
        <v>2985</v>
      </c>
      <c r="AR491">
        <v>20</v>
      </c>
      <c r="AS491">
        <v>0</v>
      </c>
      <c r="AT491">
        <v>0</v>
      </c>
      <c r="AU491">
        <v>0</v>
      </c>
      <c r="AV491">
        <v>0</v>
      </c>
      <c r="AW491">
        <v>20</v>
      </c>
      <c r="AX491" s="7">
        <v>3015</v>
      </c>
      <c r="AZ491" s="7">
        <f t="shared" si="63"/>
        <v>0</v>
      </c>
      <c r="BA491" s="7">
        <f t="shared" si="64"/>
        <v>0</v>
      </c>
      <c r="BB491" s="7">
        <f t="shared" si="65"/>
        <v>0</v>
      </c>
      <c r="BC491" s="7">
        <f t="shared" si="66"/>
        <v>0</v>
      </c>
      <c r="BD491" s="7">
        <f t="shared" si="67"/>
        <v>0</v>
      </c>
      <c r="BE491" s="7">
        <f t="shared" si="68"/>
        <v>0</v>
      </c>
      <c r="BF491" s="7">
        <f t="shared" si="69"/>
        <v>0</v>
      </c>
      <c r="BG491" s="7">
        <f t="shared" si="70"/>
        <v>0</v>
      </c>
      <c r="BH491" s="7">
        <f t="shared" si="71"/>
        <v>0</v>
      </c>
      <c r="BI491" s="7">
        <f t="shared" si="72"/>
        <v>0</v>
      </c>
      <c r="BJ491" s="7">
        <f t="shared" si="73"/>
        <v>0</v>
      </c>
      <c r="BK491" s="7">
        <f t="shared" si="74"/>
        <v>0</v>
      </c>
      <c r="BL491" s="7">
        <f t="shared" si="75"/>
        <v>0</v>
      </c>
      <c r="BM491" s="7">
        <f t="shared" si="76"/>
        <v>0</v>
      </c>
      <c r="BN491" s="7">
        <f t="shared" si="77"/>
        <v>0</v>
      </c>
      <c r="BO491" s="7">
        <f t="shared" si="78"/>
        <v>0</v>
      </c>
      <c r="BP491" s="7">
        <f t="shared" si="79"/>
        <v>0</v>
      </c>
      <c r="BQ491" s="7">
        <f t="shared" si="80"/>
        <v>0</v>
      </c>
      <c r="BR491" s="7">
        <f t="shared" si="81"/>
        <v>0</v>
      </c>
      <c r="BS491" s="7">
        <f t="shared" si="82"/>
        <v>0</v>
      </c>
      <c r="BT491" s="7">
        <f t="shared" si="83"/>
        <v>0</v>
      </c>
      <c r="BU491" s="7">
        <f t="shared" si="84"/>
        <v>0</v>
      </c>
      <c r="BV491" s="7">
        <f t="shared" si="85"/>
        <v>0</v>
      </c>
      <c r="BW491" s="7">
        <f t="shared" si="86"/>
        <v>0</v>
      </c>
      <c r="BX491" s="7">
        <f t="shared" si="87"/>
        <v>0</v>
      </c>
      <c r="BY491" s="7">
        <f t="shared" si="88"/>
        <v>5</v>
      </c>
      <c r="BZ491" s="7">
        <f t="shared" si="89"/>
        <v>0</v>
      </c>
      <c r="CA491" s="7">
        <f t="shared" si="90"/>
        <v>0</v>
      </c>
      <c r="CB491" s="7">
        <f t="shared" si="91"/>
        <v>0</v>
      </c>
      <c r="CC491" s="7">
        <f t="shared" si="92"/>
        <v>5</v>
      </c>
      <c r="CD491" s="7">
        <f t="shared" si="93"/>
        <v>0</v>
      </c>
      <c r="CE491" s="7">
        <f t="shared" si="94"/>
        <v>0</v>
      </c>
      <c r="CF491" s="7">
        <f t="shared" si="95"/>
        <v>0</v>
      </c>
      <c r="CG491" s="7">
        <f t="shared" si="96"/>
        <v>0</v>
      </c>
      <c r="CH491" s="7">
        <f t="shared" si="97"/>
        <v>0</v>
      </c>
      <c r="CI491" s="7">
        <f t="shared" si="98"/>
        <v>5</v>
      </c>
      <c r="CJ491" s="7">
        <f t="shared" si="99"/>
        <v>2205</v>
      </c>
      <c r="CK491" s="7">
        <f t="shared" si="100"/>
        <v>755</v>
      </c>
      <c r="CL491" s="7">
        <f t="shared" si="101"/>
        <v>25</v>
      </c>
      <c r="CM491" s="7">
        <f t="shared" si="102"/>
        <v>0</v>
      </c>
      <c r="CN491" s="7">
        <f t="shared" si="103"/>
        <v>0</v>
      </c>
      <c r="CO491" s="7">
        <f t="shared" si="104"/>
        <v>2985</v>
      </c>
      <c r="CP491" s="7">
        <f t="shared" si="105"/>
        <v>20</v>
      </c>
      <c r="CQ491" s="7">
        <f t="shared" si="106"/>
        <v>0</v>
      </c>
      <c r="CR491" s="7">
        <f t="shared" si="107"/>
        <v>0</v>
      </c>
      <c r="CS491" s="7">
        <f t="shared" si="108"/>
        <v>0</v>
      </c>
      <c r="CT491" s="7">
        <f t="shared" si="109"/>
        <v>0</v>
      </c>
      <c r="CU491" s="7">
        <f t="shared" si="110"/>
        <v>20</v>
      </c>
      <c r="CV491" s="7">
        <f t="shared" si="111"/>
        <v>3015</v>
      </c>
    </row>
    <row r="492" spans="1:100" hidden="1" x14ac:dyDescent="0.25">
      <c r="A492" t="s">
        <v>103</v>
      </c>
      <c r="B492">
        <v>0</v>
      </c>
      <c r="C492">
        <v>0</v>
      </c>
      <c r="D492">
        <v>0</v>
      </c>
      <c r="E492">
        <v>0</v>
      </c>
      <c r="F492">
        <v>0</v>
      </c>
      <c r="G492">
        <v>0</v>
      </c>
      <c r="H492">
        <v>0</v>
      </c>
      <c r="I492">
        <v>0</v>
      </c>
      <c r="J492">
        <v>0</v>
      </c>
      <c r="K492">
        <v>0</v>
      </c>
      <c r="L492">
        <v>0</v>
      </c>
      <c r="M492">
        <v>0</v>
      </c>
      <c r="N492">
        <v>0</v>
      </c>
      <c r="O492">
        <v>0</v>
      </c>
      <c r="P492">
        <v>0</v>
      </c>
      <c r="Q492">
        <v>0</v>
      </c>
      <c r="R492">
        <v>0</v>
      </c>
      <c r="S492">
        <v>0</v>
      </c>
      <c r="T492">
        <v>0</v>
      </c>
      <c r="U492">
        <v>0</v>
      </c>
      <c r="V492">
        <v>0</v>
      </c>
      <c r="W492">
        <v>0</v>
      </c>
      <c r="X492">
        <v>0</v>
      </c>
      <c r="Y492">
        <v>0</v>
      </c>
      <c r="Z492">
        <v>0</v>
      </c>
      <c r="AA492">
        <v>0</v>
      </c>
      <c r="AB492">
        <v>0</v>
      </c>
      <c r="AC492">
        <v>0</v>
      </c>
      <c r="AD492">
        <v>0</v>
      </c>
      <c r="AE492">
        <v>0</v>
      </c>
      <c r="AF492">
        <v>5</v>
      </c>
      <c r="AG492">
        <v>0</v>
      </c>
      <c r="AH492">
        <v>0</v>
      </c>
      <c r="AI492">
        <v>0</v>
      </c>
      <c r="AJ492">
        <v>0</v>
      </c>
      <c r="AK492">
        <v>5</v>
      </c>
      <c r="AL492">
        <v>0</v>
      </c>
      <c r="AM492">
        <v>0</v>
      </c>
      <c r="AN492">
        <v>0</v>
      </c>
      <c r="AO492">
        <v>0</v>
      </c>
      <c r="AP492">
        <v>0</v>
      </c>
      <c r="AQ492">
        <v>0</v>
      </c>
      <c r="AR492">
        <v>0</v>
      </c>
      <c r="AS492">
        <v>0</v>
      </c>
      <c r="AT492">
        <v>0</v>
      </c>
      <c r="AU492">
        <v>0</v>
      </c>
      <c r="AV492">
        <v>0</v>
      </c>
      <c r="AW492">
        <v>0</v>
      </c>
      <c r="AX492" s="7">
        <v>5</v>
      </c>
      <c r="AZ492" s="7">
        <f t="shared" si="63"/>
        <v>0</v>
      </c>
      <c r="BA492" s="7">
        <f t="shared" si="64"/>
        <v>0</v>
      </c>
      <c r="BB492" s="7">
        <f t="shared" si="65"/>
        <v>0</v>
      </c>
      <c r="BC492" s="7">
        <f t="shared" si="66"/>
        <v>0</v>
      </c>
      <c r="BD492" s="7">
        <f t="shared" si="67"/>
        <v>0</v>
      </c>
      <c r="BE492" s="7">
        <f t="shared" si="68"/>
        <v>0</v>
      </c>
      <c r="BF492" s="7">
        <f t="shared" si="69"/>
        <v>0</v>
      </c>
      <c r="BG492" s="7">
        <f t="shared" si="70"/>
        <v>0</v>
      </c>
      <c r="BH492" s="7">
        <f t="shared" si="71"/>
        <v>0</v>
      </c>
      <c r="BI492" s="7">
        <f t="shared" si="72"/>
        <v>0</v>
      </c>
      <c r="BJ492" s="7">
        <f t="shared" si="73"/>
        <v>0</v>
      </c>
      <c r="BK492" s="7">
        <f t="shared" si="74"/>
        <v>0</v>
      </c>
      <c r="BL492" s="7">
        <f t="shared" si="75"/>
        <v>0</v>
      </c>
      <c r="BM492" s="7">
        <f t="shared" si="76"/>
        <v>0</v>
      </c>
      <c r="BN492" s="7">
        <f t="shared" si="77"/>
        <v>0</v>
      </c>
      <c r="BO492" s="7">
        <f t="shared" si="78"/>
        <v>0</v>
      </c>
      <c r="BP492" s="7">
        <f t="shared" si="79"/>
        <v>0</v>
      </c>
      <c r="BQ492" s="7">
        <f t="shared" si="80"/>
        <v>0</v>
      </c>
      <c r="BR492" s="7">
        <f t="shared" si="81"/>
        <v>0</v>
      </c>
      <c r="BS492" s="7">
        <f t="shared" si="82"/>
        <v>0</v>
      </c>
      <c r="BT492" s="7">
        <f t="shared" si="83"/>
        <v>0</v>
      </c>
      <c r="BU492" s="7">
        <f t="shared" si="84"/>
        <v>0</v>
      </c>
      <c r="BV492" s="7">
        <f t="shared" si="85"/>
        <v>0</v>
      </c>
      <c r="BW492" s="7">
        <f t="shared" si="86"/>
        <v>0</v>
      </c>
      <c r="BX492" s="7">
        <f t="shared" si="87"/>
        <v>0</v>
      </c>
      <c r="BY492" s="7">
        <f t="shared" si="88"/>
        <v>0</v>
      </c>
      <c r="BZ492" s="7">
        <f t="shared" si="89"/>
        <v>0</v>
      </c>
      <c r="CA492" s="7">
        <f t="shared" si="90"/>
        <v>0</v>
      </c>
      <c r="CB492" s="7">
        <f t="shared" si="91"/>
        <v>0</v>
      </c>
      <c r="CC492" s="7">
        <f t="shared" si="92"/>
        <v>0</v>
      </c>
      <c r="CD492" s="7">
        <f t="shared" si="93"/>
        <v>5</v>
      </c>
      <c r="CE492" s="7">
        <f t="shared" si="94"/>
        <v>0</v>
      </c>
      <c r="CF492" s="7">
        <f t="shared" si="95"/>
        <v>0</v>
      </c>
      <c r="CG492" s="7">
        <f t="shared" si="96"/>
        <v>0</v>
      </c>
      <c r="CH492" s="7">
        <f t="shared" si="97"/>
        <v>0</v>
      </c>
      <c r="CI492" s="7">
        <f t="shared" si="98"/>
        <v>5</v>
      </c>
      <c r="CJ492" s="7">
        <f t="shared" si="99"/>
        <v>0</v>
      </c>
      <c r="CK492" s="7">
        <f t="shared" si="100"/>
        <v>0</v>
      </c>
      <c r="CL492" s="7">
        <f t="shared" si="101"/>
        <v>0</v>
      </c>
      <c r="CM492" s="7">
        <f t="shared" si="102"/>
        <v>0</v>
      </c>
      <c r="CN492" s="7">
        <f t="shared" si="103"/>
        <v>0</v>
      </c>
      <c r="CO492" s="7">
        <f t="shared" si="104"/>
        <v>0</v>
      </c>
      <c r="CP492" s="7">
        <f t="shared" si="105"/>
        <v>0</v>
      </c>
      <c r="CQ492" s="7">
        <f t="shared" si="106"/>
        <v>0</v>
      </c>
      <c r="CR492" s="7">
        <f t="shared" si="107"/>
        <v>0</v>
      </c>
      <c r="CS492" s="7">
        <f t="shared" si="108"/>
        <v>0</v>
      </c>
      <c r="CT492" s="7">
        <f t="shared" si="109"/>
        <v>0</v>
      </c>
      <c r="CU492" s="7">
        <f t="shared" si="110"/>
        <v>0</v>
      </c>
      <c r="CV492" s="7">
        <f t="shared" si="111"/>
        <v>5</v>
      </c>
    </row>
    <row r="493" spans="1:100" hidden="1" x14ac:dyDescent="0.25">
      <c r="A493" t="s">
        <v>104</v>
      </c>
      <c r="B493">
        <v>0</v>
      </c>
      <c r="C493">
        <v>0</v>
      </c>
      <c r="D493">
        <v>0</v>
      </c>
      <c r="E493">
        <v>0</v>
      </c>
      <c r="F493">
        <v>0</v>
      </c>
      <c r="G493">
        <v>0</v>
      </c>
      <c r="H493">
        <v>0</v>
      </c>
      <c r="I493">
        <v>0</v>
      </c>
      <c r="J493">
        <v>5</v>
      </c>
      <c r="K493">
        <v>0</v>
      </c>
      <c r="L493">
        <v>0</v>
      </c>
      <c r="M493">
        <v>5</v>
      </c>
      <c r="N493">
        <v>0</v>
      </c>
      <c r="O493">
        <v>0</v>
      </c>
      <c r="P493">
        <v>0</v>
      </c>
      <c r="Q493">
        <v>0</v>
      </c>
      <c r="R493">
        <v>0</v>
      </c>
      <c r="S493">
        <v>0</v>
      </c>
      <c r="T493">
        <v>0</v>
      </c>
      <c r="U493">
        <v>0</v>
      </c>
      <c r="V493">
        <v>0</v>
      </c>
      <c r="W493">
        <v>0</v>
      </c>
      <c r="X493">
        <v>0</v>
      </c>
      <c r="Y493">
        <v>0</v>
      </c>
      <c r="Z493">
        <v>5</v>
      </c>
      <c r="AA493">
        <v>0</v>
      </c>
      <c r="AB493">
        <v>0</v>
      </c>
      <c r="AC493">
        <v>0</v>
      </c>
      <c r="AD493">
        <v>0</v>
      </c>
      <c r="AE493">
        <v>5</v>
      </c>
      <c r="AF493">
        <v>1150</v>
      </c>
      <c r="AG493">
        <v>0</v>
      </c>
      <c r="AH493">
        <v>0</v>
      </c>
      <c r="AI493">
        <v>0</v>
      </c>
      <c r="AJ493">
        <v>0</v>
      </c>
      <c r="AK493">
        <v>1155</v>
      </c>
      <c r="AL493">
        <v>0</v>
      </c>
      <c r="AM493">
        <v>0</v>
      </c>
      <c r="AN493">
        <v>0</v>
      </c>
      <c r="AO493">
        <v>0</v>
      </c>
      <c r="AP493">
        <v>0</v>
      </c>
      <c r="AQ493">
        <v>0</v>
      </c>
      <c r="AR493">
        <v>0</v>
      </c>
      <c r="AS493">
        <v>0</v>
      </c>
      <c r="AT493">
        <v>0</v>
      </c>
      <c r="AU493">
        <v>0</v>
      </c>
      <c r="AV493">
        <v>0</v>
      </c>
      <c r="AW493">
        <v>0</v>
      </c>
      <c r="AX493" s="7">
        <v>1160</v>
      </c>
      <c r="AZ493" s="7">
        <f t="shared" si="63"/>
        <v>0</v>
      </c>
      <c r="BA493" s="7">
        <f t="shared" si="64"/>
        <v>0</v>
      </c>
      <c r="BB493" s="7">
        <f t="shared" si="65"/>
        <v>0</v>
      </c>
      <c r="BC493" s="7">
        <f t="shared" si="66"/>
        <v>0</v>
      </c>
      <c r="BD493" s="7">
        <f t="shared" si="67"/>
        <v>0</v>
      </c>
      <c r="BE493" s="7">
        <f t="shared" si="68"/>
        <v>0</v>
      </c>
      <c r="BF493" s="7">
        <f t="shared" si="69"/>
        <v>0</v>
      </c>
      <c r="BG493" s="7">
        <f t="shared" si="70"/>
        <v>0</v>
      </c>
      <c r="BH493" s="7">
        <f t="shared" si="71"/>
        <v>5</v>
      </c>
      <c r="BI493" s="7">
        <f t="shared" si="72"/>
        <v>0</v>
      </c>
      <c r="BJ493" s="7">
        <f t="shared" si="73"/>
        <v>0</v>
      </c>
      <c r="BK493" s="7">
        <f t="shared" si="74"/>
        <v>5</v>
      </c>
      <c r="BL493" s="7">
        <f t="shared" si="75"/>
        <v>0</v>
      </c>
      <c r="BM493" s="7">
        <f t="shared" si="76"/>
        <v>0</v>
      </c>
      <c r="BN493" s="7">
        <f t="shared" si="77"/>
        <v>0</v>
      </c>
      <c r="BO493" s="7">
        <f t="shared" si="78"/>
        <v>0</v>
      </c>
      <c r="BP493" s="7">
        <f t="shared" si="79"/>
        <v>0</v>
      </c>
      <c r="BQ493" s="7">
        <f t="shared" si="80"/>
        <v>0</v>
      </c>
      <c r="BR493" s="7">
        <f t="shared" si="81"/>
        <v>0</v>
      </c>
      <c r="BS493" s="7">
        <f t="shared" si="82"/>
        <v>0</v>
      </c>
      <c r="BT493" s="7">
        <f t="shared" si="83"/>
        <v>0</v>
      </c>
      <c r="BU493" s="7">
        <f t="shared" si="84"/>
        <v>0</v>
      </c>
      <c r="BV493" s="7">
        <f t="shared" si="85"/>
        <v>0</v>
      </c>
      <c r="BW493" s="7">
        <f t="shared" si="86"/>
        <v>0</v>
      </c>
      <c r="BX493" s="7">
        <f t="shared" si="87"/>
        <v>5</v>
      </c>
      <c r="BY493" s="7">
        <f t="shared" si="88"/>
        <v>0</v>
      </c>
      <c r="BZ493" s="7">
        <f t="shared" si="89"/>
        <v>0</v>
      </c>
      <c r="CA493" s="7">
        <f t="shared" si="90"/>
        <v>0</v>
      </c>
      <c r="CB493" s="7">
        <f t="shared" si="91"/>
        <v>0</v>
      </c>
      <c r="CC493" s="7">
        <f t="shared" si="92"/>
        <v>5</v>
      </c>
      <c r="CD493" s="7">
        <f t="shared" si="93"/>
        <v>1150</v>
      </c>
      <c r="CE493" s="7">
        <f t="shared" si="94"/>
        <v>0</v>
      </c>
      <c r="CF493" s="7">
        <f t="shared" si="95"/>
        <v>0</v>
      </c>
      <c r="CG493" s="7">
        <f t="shared" si="96"/>
        <v>0</v>
      </c>
      <c r="CH493" s="7">
        <f t="shared" si="97"/>
        <v>0</v>
      </c>
      <c r="CI493" s="7">
        <f t="shared" si="98"/>
        <v>1155</v>
      </c>
      <c r="CJ493" s="7">
        <f t="shared" si="99"/>
        <v>0</v>
      </c>
      <c r="CK493" s="7">
        <f t="shared" si="100"/>
        <v>0</v>
      </c>
      <c r="CL493" s="7">
        <f t="shared" si="101"/>
        <v>0</v>
      </c>
      <c r="CM493" s="7">
        <f t="shared" si="102"/>
        <v>0</v>
      </c>
      <c r="CN493" s="7">
        <f t="shared" si="103"/>
        <v>0</v>
      </c>
      <c r="CO493" s="7">
        <f t="shared" si="104"/>
        <v>0</v>
      </c>
      <c r="CP493" s="7">
        <f t="shared" si="105"/>
        <v>0</v>
      </c>
      <c r="CQ493" s="7">
        <f t="shared" si="106"/>
        <v>0</v>
      </c>
      <c r="CR493" s="7">
        <f t="shared" si="107"/>
        <v>0</v>
      </c>
      <c r="CS493" s="7">
        <f t="shared" si="108"/>
        <v>0</v>
      </c>
      <c r="CT493" s="7">
        <f t="shared" si="109"/>
        <v>0</v>
      </c>
      <c r="CU493" s="7">
        <f t="shared" si="110"/>
        <v>0</v>
      </c>
      <c r="CV493" s="7">
        <f t="shared" si="111"/>
        <v>1160</v>
      </c>
    </row>
    <row r="494" spans="1:100" hidden="1" x14ac:dyDescent="0.25">
      <c r="A494" t="s">
        <v>106</v>
      </c>
      <c r="B494">
        <v>0</v>
      </c>
      <c r="C494">
        <v>0</v>
      </c>
      <c r="D494">
        <v>0</v>
      </c>
      <c r="E494">
        <v>0</v>
      </c>
      <c r="F494">
        <v>0</v>
      </c>
      <c r="G494">
        <v>0</v>
      </c>
      <c r="H494">
        <v>0</v>
      </c>
      <c r="I494">
        <v>0</v>
      </c>
      <c r="J494">
        <v>0</v>
      </c>
      <c r="K494">
        <v>0</v>
      </c>
      <c r="L494">
        <v>0</v>
      </c>
      <c r="M494">
        <v>0</v>
      </c>
      <c r="N494">
        <v>0</v>
      </c>
      <c r="O494">
        <v>0</v>
      </c>
      <c r="P494">
        <v>0</v>
      </c>
      <c r="Q494">
        <v>0</v>
      </c>
      <c r="R494">
        <v>0</v>
      </c>
      <c r="S494">
        <v>0</v>
      </c>
      <c r="T494">
        <v>0</v>
      </c>
      <c r="U494">
        <v>0</v>
      </c>
      <c r="V494">
        <v>0</v>
      </c>
      <c r="W494">
        <v>0</v>
      </c>
      <c r="X494">
        <v>0</v>
      </c>
      <c r="Y494">
        <v>0</v>
      </c>
      <c r="Z494">
        <v>0</v>
      </c>
      <c r="AA494">
        <v>0</v>
      </c>
      <c r="AB494">
        <v>0</v>
      </c>
      <c r="AC494">
        <v>0</v>
      </c>
      <c r="AD494">
        <v>0</v>
      </c>
      <c r="AE494">
        <v>0</v>
      </c>
      <c r="AF494">
        <v>350</v>
      </c>
      <c r="AG494">
        <v>10</v>
      </c>
      <c r="AH494">
        <v>5</v>
      </c>
      <c r="AI494">
        <v>0</v>
      </c>
      <c r="AJ494">
        <v>0</v>
      </c>
      <c r="AK494">
        <v>360</v>
      </c>
      <c r="AL494">
        <v>0</v>
      </c>
      <c r="AM494">
        <v>0</v>
      </c>
      <c r="AN494">
        <v>0</v>
      </c>
      <c r="AO494">
        <v>0</v>
      </c>
      <c r="AP494">
        <v>0</v>
      </c>
      <c r="AQ494">
        <v>0</v>
      </c>
      <c r="AR494">
        <v>0</v>
      </c>
      <c r="AS494">
        <v>0</v>
      </c>
      <c r="AT494">
        <v>0</v>
      </c>
      <c r="AU494">
        <v>0</v>
      </c>
      <c r="AV494">
        <v>0</v>
      </c>
      <c r="AW494">
        <v>0</v>
      </c>
      <c r="AX494" s="7">
        <v>365</v>
      </c>
      <c r="AZ494" s="7">
        <f t="shared" si="63"/>
        <v>0</v>
      </c>
      <c r="BA494" s="7">
        <f t="shared" si="64"/>
        <v>0</v>
      </c>
      <c r="BB494" s="7">
        <f t="shared" si="65"/>
        <v>0</v>
      </c>
      <c r="BC494" s="7">
        <f t="shared" si="66"/>
        <v>0</v>
      </c>
      <c r="BD494" s="7">
        <f t="shared" si="67"/>
        <v>0</v>
      </c>
      <c r="BE494" s="7">
        <f t="shared" si="68"/>
        <v>0</v>
      </c>
      <c r="BF494" s="7">
        <f t="shared" si="69"/>
        <v>0</v>
      </c>
      <c r="BG494" s="7">
        <f t="shared" si="70"/>
        <v>0</v>
      </c>
      <c r="BH494" s="7">
        <f t="shared" si="71"/>
        <v>0</v>
      </c>
      <c r="BI494" s="7">
        <f t="shared" si="72"/>
        <v>0</v>
      </c>
      <c r="BJ494" s="7">
        <f t="shared" si="73"/>
        <v>0</v>
      </c>
      <c r="BK494" s="7">
        <f t="shared" si="74"/>
        <v>0</v>
      </c>
      <c r="BL494" s="7">
        <f t="shared" si="75"/>
        <v>0</v>
      </c>
      <c r="BM494" s="7">
        <f t="shared" si="76"/>
        <v>0</v>
      </c>
      <c r="BN494" s="7">
        <f t="shared" si="77"/>
        <v>0</v>
      </c>
      <c r="BO494" s="7">
        <f t="shared" si="78"/>
        <v>0</v>
      </c>
      <c r="BP494" s="7">
        <f t="shared" si="79"/>
        <v>0</v>
      </c>
      <c r="BQ494" s="7">
        <f t="shared" si="80"/>
        <v>0</v>
      </c>
      <c r="BR494" s="7">
        <f t="shared" si="81"/>
        <v>0</v>
      </c>
      <c r="BS494" s="7">
        <f t="shared" si="82"/>
        <v>0</v>
      </c>
      <c r="BT494" s="7">
        <f t="shared" si="83"/>
        <v>0</v>
      </c>
      <c r="BU494" s="7">
        <f t="shared" si="84"/>
        <v>0</v>
      </c>
      <c r="BV494" s="7">
        <f t="shared" si="85"/>
        <v>0</v>
      </c>
      <c r="BW494" s="7">
        <f t="shared" si="86"/>
        <v>0</v>
      </c>
      <c r="BX494" s="7">
        <f t="shared" si="87"/>
        <v>0</v>
      </c>
      <c r="BY494" s="7">
        <f t="shared" si="88"/>
        <v>0</v>
      </c>
      <c r="BZ494" s="7">
        <f t="shared" si="89"/>
        <v>0</v>
      </c>
      <c r="CA494" s="7">
        <f t="shared" si="90"/>
        <v>0</v>
      </c>
      <c r="CB494" s="7">
        <f t="shared" si="91"/>
        <v>0</v>
      </c>
      <c r="CC494" s="7">
        <f t="shared" si="92"/>
        <v>0</v>
      </c>
      <c r="CD494" s="7">
        <f t="shared" si="93"/>
        <v>350</v>
      </c>
      <c r="CE494" s="7">
        <f t="shared" si="94"/>
        <v>10</v>
      </c>
      <c r="CF494" s="7">
        <f t="shared" si="95"/>
        <v>5</v>
      </c>
      <c r="CG494" s="7">
        <f t="shared" si="96"/>
        <v>0</v>
      </c>
      <c r="CH494" s="7">
        <f t="shared" si="97"/>
        <v>0</v>
      </c>
      <c r="CI494" s="7">
        <f t="shared" si="98"/>
        <v>360</v>
      </c>
      <c r="CJ494" s="7">
        <f t="shared" si="99"/>
        <v>0</v>
      </c>
      <c r="CK494" s="7">
        <f t="shared" si="100"/>
        <v>0</v>
      </c>
      <c r="CL494" s="7">
        <f t="shared" si="101"/>
        <v>0</v>
      </c>
      <c r="CM494" s="7">
        <f t="shared" si="102"/>
        <v>0</v>
      </c>
      <c r="CN494" s="7">
        <f t="shared" si="103"/>
        <v>0</v>
      </c>
      <c r="CO494" s="7">
        <f t="shared" si="104"/>
        <v>0</v>
      </c>
      <c r="CP494" s="7">
        <f t="shared" si="105"/>
        <v>0</v>
      </c>
      <c r="CQ494" s="7">
        <f t="shared" si="106"/>
        <v>0</v>
      </c>
      <c r="CR494" s="7">
        <f t="shared" si="107"/>
        <v>0</v>
      </c>
      <c r="CS494" s="7">
        <f t="shared" si="108"/>
        <v>0</v>
      </c>
      <c r="CT494" s="7">
        <f t="shared" si="109"/>
        <v>0</v>
      </c>
      <c r="CU494" s="7">
        <f t="shared" si="110"/>
        <v>0</v>
      </c>
      <c r="CV494" s="7">
        <f t="shared" si="111"/>
        <v>365</v>
      </c>
    </row>
    <row r="495" spans="1:100" hidden="1" x14ac:dyDescent="0.25">
      <c r="A495" t="s">
        <v>107</v>
      </c>
      <c r="B495">
        <v>0</v>
      </c>
      <c r="C495">
        <v>0</v>
      </c>
      <c r="D495">
        <v>0</v>
      </c>
      <c r="E495">
        <v>0</v>
      </c>
      <c r="F495">
        <v>0</v>
      </c>
      <c r="G495">
        <v>0</v>
      </c>
      <c r="H495">
        <v>0</v>
      </c>
      <c r="I495">
        <v>0</v>
      </c>
      <c r="J495">
        <v>0</v>
      </c>
      <c r="K495">
        <v>0</v>
      </c>
      <c r="L495">
        <v>0</v>
      </c>
      <c r="M495">
        <v>0</v>
      </c>
      <c r="N495">
        <v>0</v>
      </c>
      <c r="O495">
        <v>0</v>
      </c>
      <c r="P495">
        <v>0</v>
      </c>
      <c r="Q495">
        <v>0</v>
      </c>
      <c r="R495">
        <v>0</v>
      </c>
      <c r="S495">
        <v>0</v>
      </c>
      <c r="T495">
        <v>5</v>
      </c>
      <c r="U495">
        <v>0</v>
      </c>
      <c r="V495">
        <v>0</v>
      </c>
      <c r="W495">
        <v>0</v>
      </c>
      <c r="X495">
        <v>0</v>
      </c>
      <c r="Y495">
        <v>5</v>
      </c>
      <c r="Z495">
        <v>0</v>
      </c>
      <c r="AA495">
        <v>0</v>
      </c>
      <c r="AB495">
        <v>0</v>
      </c>
      <c r="AC495">
        <v>0</v>
      </c>
      <c r="AD495">
        <v>0</v>
      </c>
      <c r="AE495">
        <v>5</v>
      </c>
      <c r="AF495">
        <v>0</v>
      </c>
      <c r="AG495">
        <v>0</v>
      </c>
      <c r="AH495">
        <v>0</v>
      </c>
      <c r="AI495">
        <v>0</v>
      </c>
      <c r="AJ495">
        <v>0</v>
      </c>
      <c r="AK495">
        <v>5</v>
      </c>
      <c r="AL495">
        <v>1695</v>
      </c>
      <c r="AM495">
        <v>25</v>
      </c>
      <c r="AN495">
        <v>10</v>
      </c>
      <c r="AO495">
        <v>30</v>
      </c>
      <c r="AP495">
        <v>0</v>
      </c>
      <c r="AQ495">
        <v>1760</v>
      </c>
      <c r="AR495">
        <v>10</v>
      </c>
      <c r="AS495">
        <v>20</v>
      </c>
      <c r="AT495">
        <v>0</v>
      </c>
      <c r="AU495">
        <v>0</v>
      </c>
      <c r="AV495">
        <v>0</v>
      </c>
      <c r="AW495">
        <v>30</v>
      </c>
      <c r="AX495" s="7">
        <v>1800</v>
      </c>
      <c r="AZ495" s="7">
        <f t="shared" si="63"/>
        <v>0</v>
      </c>
      <c r="BA495" s="7">
        <f t="shared" si="64"/>
        <v>0</v>
      </c>
      <c r="BB495" s="7">
        <f t="shared" si="65"/>
        <v>0</v>
      </c>
      <c r="BC495" s="7">
        <f t="shared" si="66"/>
        <v>0</v>
      </c>
      <c r="BD495" s="7">
        <f t="shared" si="67"/>
        <v>0</v>
      </c>
      <c r="BE495" s="7">
        <f t="shared" si="68"/>
        <v>0</v>
      </c>
      <c r="BF495" s="7">
        <f t="shared" si="69"/>
        <v>0</v>
      </c>
      <c r="BG495" s="7">
        <f t="shared" si="70"/>
        <v>0</v>
      </c>
      <c r="BH495" s="7">
        <f t="shared" si="71"/>
        <v>0</v>
      </c>
      <c r="BI495" s="7">
        <f t="shared" si="72"/>
        <v>0</v>
      </c>
      <c r="BJ495" s="7">
        <f t="shared" si="73"/>
        <v>0</v>
      </c>
      <c r="BK495" s="7">
        <f t="shared" si="74"/>
        <v>0</v>
      </c>
      <c r="BL495" s="7">
        <f t="shared" si="75"/>
        <v>0</v>
      </c>
      <c r="BM495" s="7">
        <f t="shared" si="76"/>
        <v>0</v>
      </c>
      <c r="BN495" s="7">
        <f t="shared" si="77"/>
        <v>0</v>
      </c>
      <c r="BO495" s="7">
        <f t="shared" si="78"/>
        <v>0</v>
      </c>
      <c r="BP495" s="7">
        <f t="shared" si="79"/>
        <v>0</v>
      </c>
      <c r="BQ495" s="7">
        <f t="shared" si="80"/>
        <v>0</v>
      </c>
      <c r="BR495" s="7">
        <f t="shared" si="81"/>
        <v>5</v>
      </c>
      <c r="BS495" s="7">
        <f t="shared" si="82"/>
        <v>0</v>
      </c>
      <c r="BT495" s="7">
        <f t="shared" si="83"/>
        <v>0</v>
      </c>
      <c r="BU495" s="7">
        <f t="shared" si="84"/>
        <v>0</v>
      </c>
      <c r="BV495" s="7">
        <f t="shared" si="85"/>
        <v>0</v>
      </c>
      <c r="BW495" s="7">
        <f t="shared" si="86"/>
        <v>5</v>
      </c>
      <c r="BX495" s="7">
        <f t="shared" si="87"/>
        <v>0</v>
      </c>
      <c r="BY495" s="7">
        <f t="shared" si="88"/>
        <v>0</v>
      </c>
      <c r="BZ495" s="7">
        <f t="shared" si="89"/>
        <v>0</v>
      </c>
      <c r="CA495" s="7">
        <f t="shared" si="90"/>
        <v>0</v>
      </c>
      <c r="CB495" s="7">
        <f t="shared" si="91"/>
        <v>0</v>
      </c>
      <c r="CC495" s="7">
        <f t="shared" si="92"/>
        <v>5</v>
      </c>
      <c r="CD495" s="7">
        <f t="shared" si="93"/>
        <v>0</v>
      </c>
      <c r="CE495" s="7">
        <f t="shared" si="94"/>
        <v>0</v>
      </c>
      <c r="CF495" s="7">
        <f t="shared" si="95"/>
        <v>0</v>
      </c>
      <c r="CG495" s="7">
        <f t="shared" si="96"/>
        <v>0</v>
      </c>
      <c r="CH495" s="7">
        <f t="shared" si="97"/>
        <v>0</v>
      </c>
      <c r="CI495" s="7">
        <f t="shared" si="98"/>
        <v>5</v>
      </c>
      <c r="CJ495" s="7">
        <f t="shared" si="99"/>
        <v>1695</v>
      </c>
      <c r="CK495" s="7">
        <f t="shared" si="100"/>
        <v>25</v>
      </c>
      <c r="CL495" s="7">
        <f t="shared" si="101"/>
        <v>10</v>
      </c>
      <c r="CM495" s="7">
        <f t="shared" si="102"/>
        <v>30</v>
      </c>
      <c r="CN495" s="7">
        <f t="shared" si="103"/>
        <v>0</v>
      </c>
      <c r="CO495" s="7">
        <f t="shared" si="104"/>
        <v>1760</v>
      </c>
      <c r="CP495" s="7">
        <f t="shared" si="105"/>
        <v>10</v>
      </c>
      <c r="CQ495" s="7">
        <f t="shared" si="106"/>
        <v>20</v>
      </c>
      <c r="CR495" s="7">
        <f t="shared" si="107"/>
        <v>0</v>
      </c>
      <c r="CS495" s="7">
        <f t="shared" si="108"/>
        <v>0</v>
      </c>
      <c r="CT495" s="7">
        <f t="shared" si="109"/>
        <v>0</v>
      </c>
      <c r="CU495" s="7">
        <f t="shared" si="110"/>
        <v>30</v>
      </c>
      <c r="CV495" s="7">
        <f t="shared" si="111"/>
        <v>1800</v>
      </c>
    </row>
    <row r="496" spans="1:100" hidden="1" x14ac:dyDescent="0.25">
      <c r="A496" t="s">
        <v>108</v>
      </c>
      <c r="B496">
        <v>0</v>
      </c>
      <c r="C496">
        <v>0</v>
      </c>
      <c r="D496">
        <v>0</v>
      </c>
      <c r="E496">
        <v>0</v>
      </c>
      <c r="F496">
        <v>0</v>
      </c>
      <c r="G496">
        <v>0</v>
      </c>
      <c r="H496">
        <v>0</v>
      </c>
      <c r="I496">
        <v>0</v>
      </c>
      <c r="J496">
        <v>0</v>
      </c>
      <c r="K496">
        <v>0</v>
      </c>
      <c r="L496">
        <v>0</v>
      </c>
      <c r="M496">
        <v>0</v>
      </c>
      <c r="N496">
        <v>0</v>
      </c>
      <c r="O496">
        <v>0</v>
      </c>
      <c r="P496">
        <v>0</v>
      </c>
      <c r="Q496">
        <v>0</v>
      </c>
      <c r="R496">
        <v>0</v>
      </c>
      <c r="S496">
        <v>0</v>
      </c>
      <c r="T496">
        <v>0</v>
      </c>
      <c r="U496">
        <v>0</v>
      </c>
      <c r="V496">
        <v>0</v>
      </c>
      <c r="W496">
        <v>0</v>
      </c>
      <c r="X496">
        <v>0</v>
      </c>
      <c r="Y496">
        <v>0</v>
      </c>
      <c r="Z496">
        <v>0</v>
      </c>
      <c r="AA496">
        <v>0</v>
      </c>
      <c r="AB496">
        <v>0</v>
      </c>
      <c r="AC496">
        <v>0</v>
      </c>
      <c r="AD496">
        <v>0</v>
      </c>
      <c r="AE496">
        <v>0</v>
      </c>
      <c r="AF496">
        <v>10</v>
      </c>
      <c r="AG496">
        <v>0</v>
      </c>
      <c r="AH496">
        <v>0</v>
      </c>
      <c r="AI496">
        <v>0</v>
      </c>
      <c r="AJ496">
        <v>0</v>
      </c>
      <c r="AK496">
        <v>10</v>
      </c>
      <c r="AL496">
        <v>0</v>
      </c>
      <c r="AM496">
        <v>0</v>
      </c>
      <c r="AN496">
        <v>0</v>
      </c>
      <c r="AO496">
        <v>0</v>
      </c>
      <c r="AP496">
        <v>0</v>
      </c>
      <c r="AQ496">
        <v>0</v>
      </c>
      <c r="AR496">
        <v>0</v>
      </c>
      <c r="AS496">
        <v>0</v>
      </c>
      <c r="AT496">
        <v>0</v>
      </c>
      <c r="AU496">
        <v>0</v>
      </c>
      <c r="AV496">
        <v>0</v>
      </c>
      <c r="AW496">
        <v>0</v>
      </c>
      <c r="AX496" s="7">
        <v>10</v>
      </c>
      <c r="AZ496" s="7">
        <f t="shared" si="63"/>
        <v>0</v>
      </c>
      <c r="BA496" s="7">
        <f t="shared" si="64"/>
        <v>0</v>
      </c>
      <c r="BB496" s="7">
        <f t="shared" si="65"/>
        <v>0</v>
      </c>
      <c r="BC496" s="7">
        <f t="shared" si="66"/>
        <v>0</v>
      </c>
      <c r="BD496" s="7">
        <f t="shared" si="67"/>
        <v>0</v>
      </c>
      <c r="BE496" s="7">
        <f t="shared" si="68"/>
        <v>0</v>
      </c>
      <c r="BF496" s="7">
        <f t="shared" si="69"/>
        <v>0</v>
      </c>
      <c r="BG496" s="7">
        <f t="shared" si="70"/>
        <v>0</v>
      </c>
      <c r="BH496" s="7">
        <f t="shared" si="71"/>
        <v>0</v>
      </c>
      <c r="BI496" s="7">
        <f t="shared" si="72"/>
        <v>0</v>
      </c>
      <c r="BJ496" s="7">
        <f t="shared" si="73"/>
        <v>0</v>
      </c>
      <c r="BK496" s="7">
        <f t="shared" si="74"/>
        <v>0</v>
      </c>
      <c r="BL496" s="7">
        <f t="shared" si="75"/>
        <v>0</v>
      </c>
      <c r="BM496" s="7">
        <f t="shared" si="76"/>
        <v>0</v>
      </c>
      <c r="BN496" s="7">
        <f t="shared" si="77"/>
        <v>0</v>
      </c>
      <c r="BO496" s="7">
        <f t="shared" si="78"/>
        <v>0</v>
      </c>
      <c r="BP496" s="7">
        <f t="shared" si="79"/>
        <v>0</v>
      </c>
      <c r="BQ496" s="7">
        <f t="shared" si="80"/>
        <v>0</v>
      </c>
      <c r="BR496" s="7">
        <f t="shared" si="81"/>
        <v>0</v>
      </c>
      <c r="BS496" s="7">
        <f t="shared" si="82"/>
        <v>0</v>
      </c>
      <c r="BT496" s="7">
        <f t="shared" si="83"/>
        <v>0</v>
      </c>
      <c r="BU496" s="7">
        <f t="shared" si="84"/>
        <v>0</v>
      </c>
      <c r="BV496" s="7">
        <f t="shared" si="85"/>
        <v>0</v>
      </c>
      <c r="BW496" s="7">
        <f t="shared" si="86"/>
        <v>0</v>
      </c>
      <c r="BX496" s="7">
        <f t="shared" si="87"/>
        <v>0</v>
      </c>
      <c r="BY496" s="7">
        <f t="shared" si="88"/>
        <v>0</v>
      </c>
      <c r="BZ496" s="7">
        <f t="shared" si="89"/>
        <v>0</v>
      </c>
      <c r="CA496" s="7">
        <f t="shared" si="90"/>
        <v>0</v>
      </c>
      <c r="CB496" s="7">
        <f t="shared" si="91"/>
        <v>0</v>
      </c>
      <c r="CC496" s="7">
        <f t="shared" si="92"/>
        <v>0</v>
      </c>
      <c r="CD496" s="7">
        <f t="shared" si="93"/>
        <v>10</v>
      </c>
      <c r="CE496" s="7">
        <f t="shared" si="94"/>
        <v>0</v>
      </c>
      <c r="CF496" s="7">
        <f t="shared" si="95"/>
        <v>0</v>
      </c>
      <c r="CG496" s="7">
        <f t="shared" si="96"/>
        <v>0</v>
      </c>
      <c r="CH496" s="7">
        <f t="shared" si="97"/>
        <v>0</v>
      </c>
      <c r="CI496" s="7">
        <f t="shared" si="98"/>
        <v>10</v>
      </c>
      <c r="CJ496" s="7">
        <f t="shared" si="99"/>
        <v>0</v>
      </c>
      <c r="CK496" s="7">
        <f t="shared" si="100"/>
        <v>0</v>
      </c>
      <c r="CL496" s="7">
        <f t="shared" si="101"/>
        <v>0</v>
      </c>
      <c r="CM496" s="7">
        <f t="shared" si="102"/>
        <v>0</v>
      </c>
      <c r="CN496" s="7">
        <f t="shared" si="103"/>
        <v>0</v>
      </c>
      <c r="CO496" s="7">
        <f t="shared" si="104"/>
        <v>0</v>
      </c>
      <c r="CP496" s="7">
        <f t="shared" si="105"/>
        <v>0</v>
      </c>
      <c r="CQ496" s="7">
        <f t="shared" si="106"/>
        <v>0</v>
      </c>
      <c r="CR496" s="7">
        <f t="shared" si="107"/>
        <v>0</v>
      </c>
      <c r="CS496" s="7">
        <f t="shared" si="108"/>
        <v>0</v>
      </c>
      <c r="CT496" s="7">
        <f t="shared" si="109"/>
        <v>0</v>
      </c>
      <c r="CU496" s="7">
        <f t="shared" si="110"/>
        <v>0</v>
      </c>
      <c r="CV496" s="7">
        <f t="shared" si="111"/>
        <v>10</v>
      </c>
    </row>
    <row r="497" spans="1:100" hidden="1" x14ac:dyDescent="0.25">
      <c r="A497" t="s">
        <v>110</v>
      </c>
      <c r="B497">
        <v>0</v>
      </c>
      <c r="C497">
        <v>0</v>
      </c>
      <c r="D497">
        <v>0</v>
      </c>
      <c r="E497">
        <v>0</v>
      </c>
      <c r="F497">
        <v>0</v>
      </c>
      <c r="G497">
        <v>0</v>
      </c>
      <c r="H497">
        <v>0</v>
      </c>
      <c r="I497">
        <v>0</v>
      </c>
      <c r="J497">
        <v>0</v>
      </c>
      <c r="K497">
        <v>0</v>
      </c>
      <c r="L497">
        <v>0</v>
      </c>
      <c r="M497">
        <v>0</v>
      </c>
      <c r="N497">
        <v>0</v>
      </c>
      <c r="O497">
        <v>0</v>
      </c>
      <c r="P497">
        <v>0</v>
      </c>
      <c r="Q497">
        <v>0</v>
      </c>
      <c r="R497">
        <v>0</v>
      </c>
      <c r="S497">
        <v>0</v>
      </c>
      <c r="T497">
        <v>0</v>
      </c>
      <c r="U497">
        <v>0</v>
      </c>
      <c r="V497">
        <v>0</v>
      </c>
      <c r="W497">
        <v>0</v>
      </c>
      <c r="X497">
        <v>0</v>
      </c>
      <c r="Y497">
        <v>0</v>
      </c>
      <c r="Z497">
        <v>0</v>
      </c>
      <c r="AA497">
        <v>0</v>
      </c>
      <c r="AB497">
        <v>0</v>
      </c>
      <c r="AC497">
        <v>0</v>
      </c>
      <c r="AD497">
        <v>0</v>
      </c>
      <c r="AE497">
        <v>0</v>
      </c>
      <c r="AF497">
        <v>15</v>
      </c>
      <c r="AG497">
        <v>0</v>
      </c>
      <c r="AH497">
        <v>0</v>
      </c>
      <c r="AI497">
        <v>0</v>
      </c>
      <c r="AJ497">
        <v>0</v>
      </c>
      <c r="AK497">
        <v>15</v>
      </c>
      <c r="AL497">
        <v>0</v>
      </c>
      <c r="AM497">
        <v>0</v>
      </c>
      <c r="AN497">
        <v>0</v>
      </c>
      <c r="AO497">
        <v>0</v>
      </c>
      <c r="AP497">
        <v>0</v>
      </c>
      <c r="AQ497">
        <v>0</v>
      </c>
      <c r="AR497">
        <v>0</v>
      </c>
      <c r="AS497">
        <v>0</v>
      </c>
      <c r="AT497">
        <v>0</v>
      </c>
      <c r="AU497">
        <v>0</v>
      </c>
      <c r="AV497">
        <v>0</v>
      </c>
      <c r="AW497">
        <v>0</v>
      </c>
      <c r="AX497" s="7">
        <v>15</v>
      </c>
      <c r="AZ497" s="7">
        <f t="shared" si="63"/>
        <v>0</v>
      </c>
      <c r="BA497" s="7">
        <f t="shared" si="64"/>
        <v>0</v>
      </c>
      <c r="BB497" s="7">
        <f t="shared" si="65"/>
        <v>0</v>
      </c>
      <c r="BC497" s="7">
        <f t="shared" si="66"/>
        <v>0</v>
      </c>
      <c r="BD497" s="7">
        <f t="shared" si="67"/>
        <v>0</v>
      </c>
      <c r="BE497" s="7">
        <f t="shared" si="68"/>
        <v>0</v>
      </c>
      <c r="BF497" s="7">
        <f t="shared" si="69"/>
        <v>0</v>
      </c>
      <c r="BG497" s="7">
        <f t="shared" si="70"/>
        <v>0</v>
      </c>
      <c r="BH497" s="7">
        <f t="shared" si="71"/>
        <v>0</v>
      </c>
      <c r="BI497" s="7">
        <f t="shared" si="72"/>
        <v>0</v>
      </c>
      <c r="BJ497" s="7">
        <f t="shared" si="73"/>
        <v>0</v>
      </c>
      <c r="BK497" s="7">
        <f t="shared" si="74"/>
        <v>0</v>
      </c>
      <c r="BL497" s="7">
        <f t="shared" si="75"/>
        <v>0</v>
      </c>
      <c r="BM497" s="7">
        <f t="shared" si="76"/>
        <v>0</v>
      </c>
      <c r="BN497" s="7">
        <f t="shared" si="77"/>
        <v>0</v>
      </c>
      <c r="BO497" s="7">
        <f t="shared" si="78"/>
        <v>0</v>
      </c>
      <c r="BP497" s="7">
        <f t="shared" si="79"/>
        <v>0</v>
      </c>
      <c r="BQ497" s="7">
        <f t="shared" si="80"/>
        <v>0</v>
      </c>
      <c r="BR497" s="7">
        <f t="shared" si="81"/>
        <v>0</v>
      </c>
      <c r="BS497" s="7">
        <f t="shared" si="82"/>
        <v>0</v>
      </c>
      <c r="BT497" s="7">
        <f t="shared" si="83"/>
        <v>0</v>
      </c>
      <c r="BU497" s="7">
        <f t="shared" si="84"/>
        <v>0</v>
      </c>
      <c r="BV497" s="7">
        <f t="shared" si="85"/>
        <v>0</v>
      </c>
      <c r="BW497" s="7">
        <f t="shared" si="86"/>
        <v>0</v>
      </c>
      <c r="BX497" s="7">
        <f t="shared" si="87"/>
        <v>0</v>
      </c>
      <c r="BY497" s="7">
        <f t="shared" si="88"/>
        <v>0</v>
      </c>
      <c r="BZ497" s="7">
        <f t="shared" si="89"/>
        <v>0</v>
      </c>
      <c r="CA497" s="7">
        <f t="shared" si="90"/>
        <v>0</v>
      </c>
      <c r="CB497" s="7">
        <f t="shared" si="91"/>
        <v>0</v>
      </c>
      <c r="CC497" s="7">
        <f t="shared" si="92"/>
        <v>0</v>
      </c>
      <c r="CD497" s="7">
        <f t="shared" si="93"/>
        <v>15</v>
      </c>
      <c r="CE497" s="7">
        <f t="shared" si="94"/>
        <v>0</v>
      </c>
      <c r="CF497" s="7">
        <f t="shared" si="95"/>
        <v>0</v>
      </c>
      <c r="CG497" s="7">
        <f t="shared" si="96"/>
        <v>0</v>
      </c>
      <c r="CH497" s="7">
        <f t="shared" si="97"/>
        <v>0</v>
      </c>
      <c r="CI497" s="7">
        <f t="shared" si="98"/>
        <v>15</v>
      </c>
      <c r="CJ497" s="7">
        <f t="shared" si="99"/>
        <v>0</v>
      </c>
      <c r="CK497" s="7">
        <f t="shared" si="100"/>
        <v>0</v>
      </c>
      <c r="CL497" s="7">
        <f t="shared" si="101"/>
        <v>0</v>
      </c>
      <c r="CM497" s="7">
        <f t="shared" si="102"/>
        <v>0</v>
      </c>
      <c r="CN497" s="7">
        <f t="shared" si="103"/>
        <v>0</v>
      </c>
      <c r="CO497" s="7">
        <f t="shared" si="104"/>
        <v>0</v>
      </c>
      <c r="CP497" s="7">
        <f t="shared" si="105"/>
        <v>0</v>
      </c>
      <c r="CQ497" s="7">
        <f t="shared" si="106"/>
        <v>0</v>
      </c>
      <c r="CR497" s="7">
        <f t="shared" si="107"/>
        <v>0</v>
      </c>
      <c r="CS497" s="7">
        <f t="shared" si="108"/>
        <v>0</v>
      </c>
      <c r="CT497" s="7">
        <f t="shared" si="109"/>
        <v>0</v>
      </c>
      <c r="CU497" s="7">
        <f t="shared" si="110"/>
        <v>0</v>
      </c>
      <c r="CV497" s="7">
        <f t="shared" si="111"/>
        <v>15</v>
      </c>
    </row>
    <row r="498" spans="1:100" hidden="1" x14ac:dyDescent="0.25">
      <c r="A498" t="s">
        <v>111</v>
      </c>
      <c r="B498">
        <v>0</v>
      </c>
      <c r="C498">
        <v>0</v>
      </c>
      <c r="D498">
        <v>0</v>
      </c>
      <c r="E498">
        <v>0</v>
      </c>
      <c r="F498">
        <v>0</v>
      </c>
      <c r="G498">
        <v>0</v>
      </c>
      <c r="H498">
        <v>0</v>
      </c>
      <c r="I498">
        <v>0</v>
      </c>
      <c r="J498">
        <v>0</v>
      </c>
      <c r="K498">
        <v>0</v>
      </c>
      <c r="L498">
        <v>0</v>
      </c>
      <c r="M498">
        <v>0</v>
      </c>
      <c r="N498">
        <v>0</v>
      </c>
      <c r="O498">
        <v>0</v>
      </c>
      <c r="P498">
        <v>0</v>
      </c>
      <c r="Q498">
        <v>0</v>
      </c>
      <c r="R498">
        <v>0</v>
      </c>
      <c r="S498">
        <v>0</v>
      </c>
      <c r="T498">
        <v>0</v>
      </c>
      <c r="U498">
        <v>0</v>
      </c>
      <c r="V498">
        <v>0</v>
      </c>
      <c r="W498">
        <v>0</v>
      </c>
      <c r="X498">
        <v>0</v>
      </c>
      <c r="Y498">
        <v>0</v>
      </c>
      <c r="Z498">
        <v>0</v>
      </c>
      <c r="AA498">
        <v>0</v>
      </c>
      <c r="AB498">
        <v>0</v>
      </c>
      <c r="AC498">
        <v>0</v>
      </c>
      <c r="AD498">
        <v>0</v>
      </c>
      <c r="AE498">
        <v>0</v>
      </c>
      <c r="AF498">
        <v>175</v>
      </c>
      <c r="AG498">
        <v>0</v>
      </c>
      <c r="AH498">
        <v>0</v>
      </c>
      <c r="AI498">
        <v>0</v>
      </c>
      <c r="AJ498">
        <v>0</v>
      </c>
      <c r="AK498">
        <v>175</v>
      </c>
      <c r="AL498">
        <v>0</v>
      </c>
      <c r="AM498">
        <v>0</v>
      </c>
      <c r="AN498">
        <v>0</v>
      </c>
      <c r="AO498">
        <v>0</v>
      </c>
      <c r="AP498">
        <v>0</v>
      </c>
      <c r="AQ498">
        <v>0</v>
      </c>
      <c r="AR498">
        <v>0</v>
      </c>
      <c r="AS498">
        <v>0</v>
      </c>
      <c r="AT498">
        <v>0</v>
      </c>
      <c r="AU498">
        <v>0</v>
      </c>
      <c r="AV498">
        <v>0</v>
      </c>
      <c r="AW498">
        <v>0</v>
      </c>
      <c r="AX498" s="7">
        <v>175</v>
      </c>
      <c r="AZ498" s="7">
        <f t="shared" si="63"/>
        <v>0</v>
      </c>
      <c r="BA498" s="7">
        <f t="shared" si="64"/>
        <v>0</v>
      </c>
      <c r="BB498" s="7">
        <f t="shared" si="65"/>
        <v>0</v>
      </c>
      <c r="BC498" s="7">
        <f t="shared" si="66"/>
        <v>0</v>
      </c>
      <c r="BD498" s="7">
        <f t="shared" si="67"/>
        <v>0</v>
      </c>
      <c r="BE498" s="7">
        <f t="shared" si="68"/>
        <v>0</v>
      </c>
      <c r="BF498" s="7">
        <f t="shared" si="69"/>
        <v>0</v>
      </c>
      <c r="BG498" s="7">
        <f t="shared" si="70"/>
        <v>0</v>
      </c>
      <c r="BH498" s="7">
        <f t="shared" si="71"/>
        <v>0</v>
      </c>
      <c r="BI498" s="7">
        <f t="shared" si="72"/>
        <v>0</v>
      </c>
      <c r="BJ498" s="7">
        <f t="shared" si="73"/>
        <v>0</v>
      </c>
      <c r="BK498" s="7">
        <f t="shared" si="74"/>
        <v>0</v>
      </c>
      <c r="BL498" s="7">
        <f t="shared" si="75"/>
        <v>0</v>
      </c>
      <c r="BM498" s="7">
        <f t="shared" si="76"/>
        <v>0</v>
      </c>
      <c r="BN498" s="7">
        <f t="shared" si="77"/>
        <v>0</v>
      </c>
      <c r="BO498" s="7">
        <f t="shared" si="78"/>
        <v>0</v>
      </c>
      <c r="BP498" s="7">
        <f t="shared" si="79"/>
        <v>0</v>
      </c>
      <c r="BQ498" s="7">
        <f t="shared" si="80"/>
        <v>0</v>
      </c>
      <c r="BR498" s="7">
        <f t="shared" si="81"/>
        <v>0</v>
      </c>
      <c r="BS498" s="7">
        <f t="shared" si="82"/>
        <v>0</v>
      </c>
      <c r="BT498" s="7">
        <f t="shared" si="83"/>
        <v>0</v>
      </c>
      <c r="BU498" s="7">
        <f t="shared" si="84"/>
        <v>0</v>
      </c>
      <c r="BV498" s="7">
        <f t="shared" si="85"/>
        <v>0</v>
      </c>
      <c r="BW498" s="7">
        <f t="shared" si="86"/>
        <v>0</v>
      </c>
      <c r="BX498" s="7">
        <f t="shared" si="87"/>
        <v>0</v>
      </c>
      <c r="BY498" s="7">
        <f t="shared" si="88"/>
        <v>0</v>
      </c>
      <c r="BZ498" s="7">
        <f t="shared" si="89"/>
        <v>0</v>
      </c>
      <c r="CA498" s="7">
        <f t="shared" si="90"/>
        <v>0</v>
      </c>
      <c r="CB498" s="7">
        <f t="shared" si="91"/>
        <v>0</v>
      </c>
      <c r="CC498" s="7">
        <f t="shared" si="92"/>
        <v>0</v>
      </c>
      <c r="CD498" s="7">
        <f t="shared" si="93"/>
        <v>175</v>
      </c>
      <c r="CE498" s="7">
        <f t="shared" si="94"/>
        <v>0</v>
      </c>
      <c r="CF498" s="7">
        <f t="shared" si="95"/>
        <v>0</v>
      </c>
      <c r="CG498" s="7">
        <f t="shared" si="96"/>
        <v>0</v>
      </c>
      <c r="CH498" s="7">
        <f t="shared" si="97"/>
        <v>0</v>
      </c>
      <c r="CI498" s="7">
        <f t="shared" si="98"/>
        <v>175</v>
      </c>
      <c r="CJ498" s="7">
        <f t="shared" si="99"/>
        <v>0</v>
      </c>
      <c r="CK498" s="7">
        <f t="shared" si="100"/>
        <v>0</v>
      </c>
      <c r="CL498" s="7">
        <f t="shared" si="101"/>
        <v>0</v>
      </c>
      <c r="CM498" s="7">
        <f t="shared" si="102"/>
        <v>0</v>
      </c>
      <c r="CN498" s="7">
        <f t="shared" si="103"/>
        <v>0</v>
      </c>
      <c r="CO498" s="7">
        <f t="shared" si="104"/>
        <v>0</v>
      </c>
      <c r="CP498" s="7">
        <f t="shared" si="105"/>
        <v>0</v>
      </c>
      <c r="CQ498" s="7">
        <f t="shared" si="106"/>
        <v>0</v>
      </c>
      <c r="CR498" s="7">
        <f t="shared" si="107"/>
        <v>0</v>
      </c>
      <c r="CS498" s="7">
        <f t="shared" si="108"/>
        <v>0</v>
      </c>
      <c r="CT498" s="7">
        <f t="shared" si="109"/>
        <v>0</v>
      </c>
      <c r="CU498" s="7">
        <f t="shared" si="110"/>
        <v>0</v>
      </c>
      <c r="CV498" s="7">
        <f t="shared" si="111"/>
        <v>175</v>
      </c>
    </row>
    <row r="499" spans="1:100" hidden="1" x14ac:dyDescent="0.25">
      <c r="A499" t="s">
        <v>112</v>
      </c>
      <c r="B499">
        <v>0</v>
      </c>
      <c r="C499">
        <v>0</v>
      </c>
      <c r="D499">
        <v>0</v>
      </c>
      <c r="E499">
        <v>0</v>
      </c>
      <c r="F499">
        <v>0</v>
      </c>
      <c r="G499">
        <v>0</v>
      </c>
      <c r="H499">
        <v>0</v>
      </c>
      <c r="I499">
        <v>0</v>
      </c>
      <c r="J499">
        <v>0</v>
      </c>
      <c r="K499">
        <v>0</v>
      </c>
      <c r="L499">
        <v>0</v>
      </c>
      <c r="M499">
        <v>0</v>
      </c>
      <c r="N499">
        <v>0</v>
      </c>
      <c r="O499">
        <v>0</v>
      </c>
      <c r="P499">
        <v>0</v>
      </c>
      <c r="Q499">
        <v>0</v>
      </c>
      <c r="R499">
        <v>0</v>
      </c>
      <c r="S499">
        <v>0</v>
      </c>
      <c r="T499">
        <v>0</v>
      </c>
      <c r="U499">
        <v>0</v>
      </c>
      <c r="V499">
        <v>0</v>
      </c>
      <c r="W499">
        <v>0</v>
      </c>
      <c r="X499">
        <v>0</v>
      </c>
      <c r="Y499">
        <v>0</v>
      </c>
      <c r="Z499">
        <v>0</v>
      </c>
      <c r="AA499">
        <v>0</v>
      </c>
      <c r="AB499">
        <v>0</v>
      </c>
      <c r="AC499">
        <v>0</v>
      </c>
      <c r="AD499">
        <v>0</v>
      </c>
      <c r="AE499">
        <v>0</v>
      </c>
      <c r="AF499">
        <v>55</v>
      </c>
      <c r="AG499">
        <v>0</v>
      </c>
      <c r="AH499">
        <v>0</v>
      </c>
      <c r="AI499">
        <v>0</v>
      </c>
      <c r="AJ499">
        <v>0</v>
      </c>
      <c r="AK499">
        <v>55</v>
      </c>
      <c r="AL499">
        <v>15</v>
      </c>
      <c r="AM499">
        <v>0</v>
      </c>
      <c r="AN499">
        <v>0</v>
      </c>
      <c r="AO499">
        <v>0</v>
      </c>
      <c r="AP499">
        <v>0</v>
      </c>
      <c r="AQ499">
        <v>15</v>
      </c>
      <c r="AR499">
        <v>0</v>
      </c>
      <c r="AS499">
        <v>0</v>
      </c>
      <c r="AT499">
        <v>0</v>
      </c>
      <c r="AU499">
        <v>0</v>
      </c>
      <c r="AV499">
        <v>0</v>
      </c>
      <c r="AW499">
        <v>0</v>
      </c>
      <c r="AX499" s="7">
        <v>70</v>
      </c>
      <c r="AZ499" s="7">
        <f t="shared" si="63"/>
        <v>0</v>
      </c>
      <c r="BA499" s="7">
        <f t="shared" si="64"/>
        <v>0</v>
      </c>
      <c r="BB499" s="7">
        <f t="shared" si="65"/>
        <v>0</v>
      </c>
      <c r="BC499" s="7">
        <f t="shared" si="66"/>
        <v>0</v>
      </c>
      <c r="BD499" s="7">
        <f t="shared" si="67"/>
        <v>0</v>
      </c>
      <c r="BE499" s="7">
        <f t="shared" si="68"/>
        <v>0</v>
      </c>
      <c r="BF499" s="7">
        <f t="shared" si="69"/>
        <v>0</v>
      </c>
      <c r="BG499" s="7">
        <f t="shared" si="70"/>
        <v>0</v>
      </c>
      <c r="BH499" s="7">
        <f t="shared" si="71"/>
        <v>0</v>
      </c>
      <c r="BI499" s="7">
        <f t="shared" si="72"/>
        <v>0</v>
      </c>
      <c r="BJ499" s="7">
        <f t="shared" si="73"/>
        <v>0</v>
      </c>
      <c r="BK499" s="7">
        <f t="shared" si="74"/>
        <v>0</v>
      </c>
      <c r="BL499" s="7">
        <f t="shared" si="75"/>
        <v>0</v>
      </c>
      <c r="BM499" s="7">
        <f t="shared" si="76"/>
        <v>0</v>
      </c>
      <c r="BN499" s="7">
        <f t="shared" si="77"/>
        <v>0</v>
      </c>
      <c r="BO499" s="7">
        <f t="shared" si="78"/>
        <v>0</v>
      </c>
      <c r="BP499" s="7">
        <f t="shared" si="79"/>
        <v>0</v>
      </c>
      <c r="BQ499" s="7">
        <f t="shared" si="80"/>
        <v>0</v>
      </c>
      <c r="BR499" s="7">
        <f t="shared" si="81"/>
        <v>0</v>
      </c>
      <c r="BS499" s="7">
        <f t="shared" si="82"/>
        <v>0</v>
      </c>
      <c r="BT499" s="7">
        <f t="shared" si="83"/>
        <v>0</v>
      </c>
      <c r="BU499" s="7">
        <f t="shared" si="84"/>
        <v>0</v>
      </c>
      <c r="BV499" s="7">
        <f t="shared" si="85"/>
        <v>0</v>
      </c>
      <c r="BW499" s="7">
        <f t="shared" si="86"/>
        <v>0</v>
      </c>
      <c r="BX499" s="7">
        <f t="shared" si="87"/>
        <v>0</v>
      </c>
      <c r="BY499" s="7">
        <f t="shared" si="88"/>
        <v>0</v>
      </c>
      <c r="BZ499" s="7">
        <f t="shared" si="89"/>
        <v>0</v>
      </c>
      <c r="CA499" s="7">
        <f t="shared" si="90"/>
        <v>0</v>
      </c>
      <c r="CB499" s="7">
        <f t="shared" si="91"/>
        <v>0</v>
      </c>
      <c r="CC499" s="7">
        <f t="shared" si="92"/>
        <v>0</v>
      </c>
      <c r="CD499" s="7">
        <f t="shared" si="93"/>
        <v>55</v>
      </c>
      <c r="CE499" s="7">
        <f t="shared" si="94"/>
        <v>0</v>
      </c>
      <c r="CF499" s="7">
        <f t="shared" si="95"/>
        <v>0</v>
      </c>
      <c r="CG499" s="7">
        <f t="shared" si="96"/>
        <v>0</v>
      </c>
      <c r="CH499" s="7">
        <f t="shared" si="97"/>
        <v>0</v>
      </c>
      <c r="CI499" s="7">
        <f t="shared" si="98"/>
        <v>55</v>
      </c>
      <c r="CJ499" s="7">
        <f t="shared" si="99"/>
        <v>15</v>
      </c>
      <c r="CK499" s="7">
        <f t="shared" si="100"/>
        <v>0</v>
      </c>
      <c r="CL499" s="7">
        <f t="shared" si="101"/>
        <v>0</v>
      </c>
      <c r="CM499" s="7">
        <f t="shared" si="102"/>
        <v>0</v>
      </c>
      <c r="CN499" s="7">
        <f t="shared" si="103"/>
        <v>0</v>
      </c>
      <c r="CO499" s="7">
        <f t="shared" si="104"/>
        <v>15</v>
      </c>
      <c r="CP499" s="7">
        <f t="shared" si="105"/>
        <v>0</v>
      </c>
      <c r="CQ499" s="7">
        <f t="shared" si="106"/>
        <v>0</v>
      </c>
      <c r="CR499" s="7">
        <f t="shared" si="107"/>
        <v>0</v>
      </c>
      <c r="CS499" s="7">
        <f t="shared" si="108"/>
        <v>0</v>
      </c>
      <c r="CT499" s="7">
        <f t="shared" si="109"/>
        <v>0</v>
      </c>
      <c r="CU499" s="7">
        <f t="shared" si="110"/>
        <v>0</v>
      </c>
      <c r="CV499" s="7">
        <f t="shared" si="111"/>
        <v>70</v>
      </c>
    </row>
    <row r="500" spans="1:100" hidden="1" x14ac:dyDescent="0.25">
      <c r="A500" t="s">
        <v>113</v>
      </c>
      <c r="B500">
        <v>0</v>
      </c>
      <c r="C500">
        <v>0</v>
      </c>
      <c r="D500">
        <v>0</v>
      </c>
      <c r="E500">
        <v>0</v>
      </c>
      <c r="F500">
        <v>0</v>
      </c>
      <c r="G500">
        <v>0</v>
      </c>
      <c r="H500">
        <v>0</v>
      </c>
      <c r="I500">
        <v>0</v>
      </c>
      <c r="J500">
        <v>0</v>
      </c>
      <c r="K500">
        <v>0</v>
      </c>
      <c r="L500">
        <v>0</v>
      </c>
      <c r="M500">
        <v>0</v>
      </c>
      <c r="N500">
        <v>0</v>
      </c>
      <c r="O500">
        <v>0</v>
      </c>
      <c r="P500">
        <v>0</v>
      </c>
      <c r="Q500">
        <v>0</v>
      </c>
      <c r="R500">
        <v>0</v>
      </c>
      <c r="S500">
        <v>0</v>
      </c>
      <c r="T500">
        <v>0</v>
      </c>
      <c r="U500">
        <v>0</v>
      </c>
      <c r="V500">
        <v>0</v>
      </c>
      <c r="W500">
        <v>0</v>
      </c>
      <c r="X500">
        <v>0</v>
      </c>
      <c r="Y500">
        <v>0</v>
      </c>
      <c r="Z500">
        <v>5</v>
      </c>
      <c r="AA500">
        <v>0</v>
      </c>
      <c r="AB500">
        <v>0</v>
      </c>
      <c r="AC500">
        <v>0</v>
      </c>
      <c r="AD500">
        <v>0</v>
      </c>
      <c r="AE500">
        <v>5</v>
      </c>
      <c r="AF500">
        <v>5</v>
      </c>
      <c r="AG500">
        <v>0</v>
      </c>
      <c r="AH500">
        <v>0</v>
      </c>
      <c r="AI500">
        <v>0</v>
      </c>
      <c r="AJ500">
        <v>0</v>
      </c>
      <c r="AK500">
        <v>5</v>
      </c>
      <c r="AL500">
        <v>0</v>
      </c>
      <c r="AM500">
        <v>0</v>
      </c>
      <c r="AN500">
        <v>0</v>
      </c>
      <c r="AO500">
        <v>0</v>
      </c>
      <c r="AP500">
        <v>0</v>
      </c>
      <c r="AQ500">
        <v>0</v>
      </c>
      <c r="AR500">
        <v>0</v>
      </c>
      <c r="AS500">
        <v>0</v>
      </c>
      <c r="AT500">
        <v>0</v>
      </c>
      <c r="AU500">
        <v>0</v>
      </c>
      <c r="AV500">
        <v>0</v>
      </c>
      <c r="AW500">
        <v>0</v>
      </c>
      <c r="AX500" s="7">
        <v>15</v>
      </c>
      <c r="AZ500" s="7">
        <f t="shared" si="63"/>
        <v>0</v>
      </c>
      <c r="BA500" s="7">
        <f t="shared" si="64"/>
        <v>0</v>
      </c>
      <c r="BB500" s="7">
        <f t="shared" si="65"/>
        <v>0</v>
      </c>
      <c r="BC500" s="7">
        <f t="shared" si="66"/>
        <v>0</v>
      </c>
      <c r="BD500" s="7">
        <f t="shared" si="67"/>
        <v>0</v>
      </c>
      <c r="BE500" s="7">
        <f t="shared" si="68"/>
        <v>0</v>
      </c>
      <c r="BF500" s="7">
        <f t="shared" si="69"/>
        <v>0</v>
      </c>
      <c r="BG500" s="7">
        <f t="shared" si="70"/>
        <v>0</v>
      </c>
      <c r="BH500" s="7">
        <f t="shared" si="71"/>
        <v>0</v>
      </c>
      <c r="BI500" s="7">
        <f t="shared" si="72"/>
        <v>0</v>
      </c>
      <c r="BJ500" s="7">
        <f t="shared" si="73"/>
        <v>0</v>
      </c>
      <c r="BK500" s="7">
        <f t="shared" si="74"/>
        <v>0</v>
      </c>
      <c r="BL500" s="7">
        <f t="shared" si="75"/>
        <v>0</v>
      </c>
      <c r="BM500" s="7">
        <f t="shared" si="76"/>
        <v>0</v>
      </c>
      <c r="BN500" s="7">
        <f t="shared" si="77"/>
        <v>0</v>
      </c>
      <c r="BO500" s="7">
        <f t="shared" si="78"/>
        <v>0</v>
      </c>
      <c r="BP500" s="7">
        <f t="shared" si="79"/>
        <v>0</v>
      </c>
      <c r="BQ500" s="7">
        <f t="shared" si="80"/>
        <v>0</v>
      </c>
      <c r="BR500" s="7">
        <f t="shared" si="81"/>
        <v>0</v>
      </c>
      <c r="BS500" s="7">
        <f t="shared" si="82"/>
        <v>0</v>
      </c>
      <c r="BT500" s="7">
        <f t="shared" si="83"/>
        <v>0</v>
      </c>
      <c r="BU500" s="7">
        <f t="shared" si="84"/>
        <v>0</v>
      </c>
      <c r="BV500" s="7">
        <f t="shared" si="85"/>
        <v>0</v>
      </c>
      <c r="BW500" s="7">
        <f t="shared" si="86"/>
        <v>0</v>
      </c>
      <c r="BX500" s="7">
        <f t="shared" si="87"/>
        <v>5</v>
      </c>
      <c r="BY500" s="7">
        <f t="shared" si="88"/>
        <v>0</v>
      </c>
      <c r="BZ500" s="7">
        <f t="shared" si="89"/>
        <v>0</v>
      </c>
      <c r="CA500" s="7">
        <f t="shared" si="90"/>
        <v>0</v>
      </c>
      <c r="CB500" s="7">
        <f t="shared" si="91"/>
        <v>0</v>
      </c>
      <c r="CC500" s="7">
        <f t="shared" si="92"/>
        <v>5</v>
      </c>
      <c r="CD500" s="7">
        <f t="shared" si="93"/>
        <v>5</v>
      </c>
      <c r="CE500" s="7">
        <f t="shared" si="94"/>
        <v>0</v>
      </c>
      <c r="CF500" s="7">
        <f t="shared" si="95"/>
        <v>0</v>
      </c>
      <c r="CG500" s="7">
        <f t="shared" si="96"/>
        <v>0</v>
      </c>
      <c r="CH500" s="7">
        <f t="shared" si="97"/>
        <v>0</v>
      </c>
      <c r="CI500" s="7">
        <f t="shared" si="98"/>
        <v>5</v>
      </c>
      <c r="CJ500" s="7">
        <f t="shared" si="99"/>
        <v>0</v>
      </c>
      <c r="CK500" s="7">
        <f t="shared" si="100"/>
        <v>0</v>
      </c>
      <c r="CL500" s="7">
        <f t="shared" si="101"/>
        <v>0</v>
      </c>
      <c r="CM500" s="7">
        <f t="shared" si="102"/>
        <v>0</v>
      </c>
      <c r="CN500" s="7">
        <f t="shared" si="103"/>
        <v>0</v>
      </c>
      <c r="CO500" s="7">
        <f t="shared" si="104"/>
        <v>0</v>
      </c>
      <c r="CP500" s="7">
        <f t="shared" si="105"/>
        <v>0</v>
      </c>
      <c r="CQ500" s="7">
        <f t="shared" si="106"/>
        <v>0</v>
      </c>
      <c r="CR500" s="7">
        <f t="shared" si="107"/>
        <v>0</v>
      </c>
      <c r="CS500" s="7">
        <f t="shared" si="108"/>
        <v>0</v>
      </c>
      <c r="CT500" s="7">
        <f t="shared" si="109"/>
        <v>0</v>
      </c>
      <c r="CU500" s="7">
        <f t="shared" si="110"/>
        <v>0</v>
      </c>
      <c r="CV500" s="7">
        <f t="shared" si="111"/>
        <v>15</v>
      </c>
    </row>
    <row r="501" spans="1:100" hidden="1" x14ac:dyDescent="0.25">
      <c r="A501" t="s">
        <v>114</v>
      </c>
      <c r="B501">
        <v>0</v>
      </c>
      <c r="C501">
        <v>0</v>
      </c>
      <c r="D501">
        <v>0</v>
      </c>
      <c r="E501">
        <v>0</v>
      </c>
      <c r="F501">
        <v>0</v>
      </c>
      <c r="G501">
        <v>0</v>
      </c>
      <c r="H501">
        <v>0</v>
      </c>
      <c r="I501">
        <v>0</v>
      </c>
      <c r="J501">
        <v>0</v>
      </c>
      <c r="K501">
        <v>0</v>
      </c>
      <c r="L501">
        <v>0</v>
      </c>
      <c r="M501">
        <v>0</v>
      </c>
      <c r="N501">
        <v>0</v>
      </c>
      <c r="O501">
        <v>0</v>
      </c>
      <c r="P501">
        <v>0</v>
      </c>
      <c r="Q501">
        <v>0</v>
      </c>
      <c r="R501">
        <v>0</v>
      </c>
      <c r="S501">
        <v>0</v>
      </c>
      <c r="T501">
        <v>0</v>
      </c>
      <c r="U501">
        <v>0</v>
      </c>
      <c r="V501">
        <v>0</v>
      </c>
      <c r="W501">
        <v>0</v>
      </c>
      <c r="X501">
        <v>0</v>
      </c>
      <c r="Y501">
        <v>0</v>
      </c>
      <c r="Z501">
        <v>0</v>
      </c>
      <c r="AA501">
        <v>0</v>
      </c>
      <c r="AB501">
        <v>0</v>
      </c>
      <c r="AC501">
        <v>0</v>
      </c>
      <c r="AD501">
        <v>0</v>
      </c>
      <c r="AE501">
        <v>0</v>
      </c>
      <c r="AF501">
        <v>910</v>
      </c>
      <c r="AG501">
        <v>0</v>
      </c>
      <c r="AH501">
        <v>0</v>
      </c>
      <c r="AI501">
        <v>0</v>
      </c>
      <c r="AJ501">
        <v>0</v>
      </c>
      <c r="AK501">
        <v>910</v>
      </c>
      <c r="AL501">
        <v>0</v>
      </c>
      <c r="AM501">
        <v>0</v>
      </c>
      <c r="AN501">
        <v>0</v>
      </c>
      <c r="AO501">
        <v>0</v>
      </c>
      <c r="AP501">
        <v>0</v>
      </c>
      <c r="AQ501">
        <v>0</v>
      </c>
      <c r="AR501">
        <v>0</v>
      </c>
      <c r="AS501">
        <v>0</v>
      </c>
      <c r="AT501">
        <v>0</v>
      </c>
      <c r="AU501">
        <v>0</v>
      </c>
      <c r="AV501">
        <v>0</v>
      </c>
      <c r="AW501">
        <v>0</v>
      </c>
      <c r="AX501" s="7">
        <v>910</v>
      </c>
      <c r="AZ501" s="7">
        <f t="shared" si="63"/>
        <v>0</v>
      </c>
      <c r="BA501" s="7">
        <f t="shared" si="64"/>
        <v>0</v>
      </c>
      <c r="BB501" s="7">
        <f t="shared" si="65"/>
        <v>0</v>
      </c>
      <c r="BC501" s="7">
        <f t="shared" si="66"/>
        <v>0</v>
      </c>
      <c r="BD501" s="7">
        <f t="shared" si="67"/>
        <v>0</v>
      </c>
      <c r="BE501" s="7">
        <f t="shared" si="68"/>
        <v>0</v>
      </c>
      <c r="BF501" s="7">
        <f t="shared" si="69"/>
        <v>0</v>
      </c>
      <c r="BG501" s="7">
        <f t="shared" si="70"/>
        <v>0</v>
      </c>
      <c r="BH501" s="7">
        <f t="shared" si="71"/>
        <v>0</v>
      </c>
      <c r="BI501" s="7">
        <f t="shared" si="72"/>
        <v>0</v>
      </c>
      <c r="BJ501" s="7">
        <f t="shared" si="73"/>
        <v>0</v>
      </c>
      <c r="BK501" s="7">
        <f t="shared" si="74"/>
        <v>0</v>
      </c>
      <c r="BL501" s="7">
        <f t="shared" si="75"/>
        <v>0</v>
      </c>
      <c r="BM501" s="7">
        <f t="shared" si="76"/>
        <v>0</v>
      </c>
      <c r="BN501" s="7">
        <f t="shared" si="77"/>
        <v>0</v>
      </c>
      <c r="BO501" s="7">
        <f t="shared" si="78"/>
        <v>0</v>
      </c>
      <c r="BP501" s="7">
        <f t="shared" si="79"/>
        <v>0</v>
      </c>
      <c r="BQ501" s="7">
        <f t="shared" si="80"/>
        <v>0</v>
      </c>
      <c r="BR501" s="7">
        <f t="shared" si="81"/>
        <v>0</v>
      </c>
      <c r="BS501" s="7">
        <f t="shared" si="82"/>
        <v>0</v>
      </c>
      <c r="BT501" s="7">
        <f t="shared" si="83"/>
        <v>0</v>
      </c>
      <c r="BU501" s="7">
        <f t="shared" si="84"/>
        <v>0</v>
      </c>
      <c r="BV501" s="7">
        <f t="shared" si="85"/>
        <v>0</v>
      </c>
      <c r="BW501" s="7">
        <f t="shared" si="86"/>
        <v>0</v>
      </c>
      <c r="BX501" s="7">
        <f t="shared" si="87"/>
        <v>0</v>
      </c>
      <c r="BY501" s="7">
        <f t="shared" si="88"/>
        <v>0</v>
      </c>
      <c r="BZ501" s="7">
        <f t="shared" si="89"/>
        <v>0</v>
      </c>
      <c r="CA501" s="7">
        <f t="shared" si="90"/>
        <v>0</v>
      </c>
      <c r="CB501" s="7">
        <f t="shared" si="91"/>
        <v>0</v>
      </c>
      <c r="CC501" s="7">
        <f t="shared" si="92"/>
        <v>0</v>
      </c>
      <c r="CD501" s="7">
        <f t="shared" si="93"/>
        <v>910</v>
      </c>
      <c r="CE501" s="7">
        <f t="shared" si="94"/>
        <v>0</v>
      </c>
      <c r="CF501" s="7">
        <f t="shared" si="95"/>
        <v>0</v>
      </c>
      <c r="CG501" s="7">
        <f t="shared" si="96"/>
        <v>0</v>
      </c>
      <c r="CH501" s="7">
        <f t="shared" si="97"/>
        <v>0</v>
      </c>
      <c r="CI501" s="7">
        <f t="shared" si="98"/>
        <v>910</v>
      </c>
      <c r="CJ501" s="7">
        <f t="shared" si="99"/>
        <v>0</v>
      </c>
      <c r="CK501" s="7">
        <f t="shared" si="100"/>
        <v>0</v>
      </c>
      <c r="CL501" s="7">
        <f t="shared" si="101"/>
        <v>0</v>
      </c>
      <c r="CM501" s="7">
        <f t="shared" si="102"/>
        <v>0</v>
      </c>
      <c r="CN501" s="7">
        <f t="shared" si="103"/>
        <v>0</v>
      </c>
      <c r="CO501" s="7">
        <f t="shared" si="104"/>
        <v>0</v>
      </c>
      <c r="CP501" s="7">
        <f t="shared" si="105"/>
        <v>0</v>
      </c>
      <c r="CQ501" s="7">
        <f t="shared" si="106"/>
        <v>0</v>
      </c>
      <c r="CR501" s="7">
        <f t="shared" si="107"/>
        <v>0</v>
      </c>
      <c r="CS501" s="7">
        <f t="shared" si="108"/>
        <v>0</v>
      </c>
      <c r="CT501" s="7">
        <f t="shared" si="109"/>
        <v>0</v>
      </c>
      <c r="CU501" s="7">
        <f t="shared" si="110"/>
        <v>0</v>
      </c>
      <c r="CV501" s="7">
        <f t="shared" si="111"/>
        <v>910</v>
      </c>
    </row>
    <row r="502" spans="1:100" hidden="1" x14ac:dyDescent="0.25">
      <c r="A502" t="s">
        <v>115</v>
      </c>
      <c r="B502">
        <v>0</v>
      </c>
      <c r="C502">
        <v>0</v>
      </c>
      <c r="D502">
        <v>0</v>
      </c>
      <c r="E502">
        <v>0</v>
      </c>
      <c r="F502">
        <v>0</v>
      </c>
      <c r="G502">
        <v>0</v>
      </c>
      <c r="H502">
        <v>0</v>
      </c>
      <c r="I502">
        <v>0</v>
      </c>
      <c r="J502">
        <v>0</v>
      </c>
      <c r="K502">
        <v>0</v>
      </c>
      <c r="L502">
        <v>0</v>
      </c>
      <c r="M502">
        <v>0</v>
      </c>
      <c r="N502">
        <v>0</v>
      </c>
      <c r="O502">
        <v>0</v>
      </c>
      <c r="P502">
        <v>0</v>
      </c>
      <c r="Q502">
        <v>0</v>
      </c>
      <c r="R502">
        <v>0</v>
      </c>
      <c r="S502">
        <v>0</v>
      </c>
      <c r="T502">
        <v>0</v>
      </c>
      <c r="U502">
        <v>0</v>
      </c>
      <c r="V502">
        <v>0</v>
      </c>
      <c r="W502">
        <v>0</v>
      </c>
      <c r="X502">
        <v>0</v>
      </c>
      <c r="Y502">
        <v>0</v>
      </c>
      <c r="Z502">
        <v>0</v>
      </c>
      <c r="AA502">
        <v>0</v>
      </c>
      <c r="AB502">
        <v>5</v>
      </c>
      <c r="AC502">
        <v>0</v>
      </c>
      <c r="AD502">
        <v>0</v>
      </c>
      <c r="AE502">
        <v>5</v>
      </c>
      <c r="AF502">
        <v>0</v>
      </c>
      <c r="AG502">
        <v>0</v>
      </c>
      <c r="AH502">
        <v>0</v>
      </c>
      <c r="AI502">
        <v>0</v>
      </c>
      <c r="AJ502">
        <v>0</v>
      </c>
      <c r="AK502">
        <v>0</v>
      </c>
      <c r="AL502">
        <v>0</v>
      </c>
      <c r="AM502">
        <v>0</v>
      </c>
      <c r="AN502">
        <v>0</v>
      </c>
      <c r="AO502">
        <v>0</v>
      </c>
      <c r="AP502">
        <v>0</v>
      </c>
      <c r="AQ502">
        <v>0</v>
      </c>
      <c r="AR502">
        <v>0</v>
      </c>
      <c r="AS502">
        <v>0</v>
      </c>
      <c r="AT502">
        <v>0</v>
      </c>
      <c r="AU502">
        <v>0</v>
      </c>
      <c r="AV502">
        <v>0</v>
      </c>
      <c r="AW502">
        <v>0</v>
      </c>
      <c r="AX502" s="7">
        <v>10</v>
      </c>
      <c r="AZ502" s="7">
        <f t="shared" si="63"/>
        <v>0</v>
      </c>
      <c r="BA502" s="7">
        <f t="shared" si="64"/>
        <v>0</v>
      </c>
      <c r="BB502" s="7">
        <f t="shared" si="65"/>
        <v>0</v>
      </c>
      <c r="BC502" s="7">
        <f t="shared" si="66"/>
        <v>0</v>
      </c>
      <c r="BD502" s="7">
        <f t="shared" si="67"/>
        <v>0</v>
      </c>
      <c r="BE502" s="7">
        <f t="shared" si="68"/>
        <v>0</v>
      </c>
      <c r="BF502" s="7">
        <f t="shared" si="69"/>
        <v>0</v>
      </c>
      <c r="BG502" s="7">
        <f t="shared" si="70"/>
        <v>0</v>
      </c>
      <c r="BH502" s="7">
        <f t="shared" si="71"/>
        <v>0</v>
      </c>
      <c r="BI502" s="7">
        <f t="shared" si="72"/>
        <v>0</v>
      </c>
      <c r="BJ502" s="7">
        <f t="shared" si="73"/>
        <v>0</v>
      </c>
      <c r="BK502" s="7">
        <f t="shared" si="74"/>
        <v>0</v>
      </c>
      <c r="BL502" s="7">
        <f t="shared" si="75"/>
        <v>0</v>
      </c>
      <c r="BM502" s="7">
        <f t="shared" si="76"/>
        <v>0</v>
      </c>
      <c r="BN502" s="7">
        <f t="shared" si="77"/>
        <v>0</v>
      </c>
      <c r="BO502" s="7">
        <f t="shared" si="78"/>
        <v>0</v>
      </c>
      <c r="BP502" s="7">
        <f t="shared" si="79"/>
        <v>0</v>
      </c>
      <c r="BQ502" s="7">
        <f t="shared" si="80"/>
        <v>0</v>
      </c>
      <c r="BR502" s="7">
        <f t="shared" si="81"/>
        <v>0</v>
      </c>
      <c r="BS502" s="7">
        <f t="shared" si="82"/>
        <v>0</v>
      </c>
      <c r="BT502" s="7">
        <f t="shared" si="83"/>
        <v>0</v>
      </c>
      <c r="BU502" s="7">
        <f t="shared" si="84"/>
        <v>0</v>
      </c>
      <c r="BV502" s="7">
        <f t="shared" si="85"/>
        <v>0</v>
      </c>
      <c r="BW502" s="7">
        <f t="shared" si="86"/>
        <v>0</v>
      </c>
      <c r="BX502" s="7">
        <f t="shared" si="87"/>
        <v>0</v>
      </c>
      <c r="BY502" s="7">
        <f t="shared" si="88"/>
        <v>0</v>
      </c>
      <c r="BZ502" s="7">
        <f t="shared" si="89"/>
        <v>5</v>
      </c>
      <c r="CA502" s="7">
        <f t="shared" si="90"/>
        <v>0</v>
      </c>
      <c r="CB502" s="7">
        <f t="shared" si="91"/>
        <v>0</v>
      </c>
      <c r="CC502" s="7">
        <f t="shared" si="92"/>
        <v>5</v>
      </c>
      <c r="CD502" s="7">
        <f t="shared" si="93"/>
        <v>0</v>
      </c>
      <c r="CE502" s="7">
        <f t="shared" si="94"/>
        <v>0</v>
      </c>
      <c r="CF502" s="7">
        <f t="shared" si="95"/>
        <v>0</v>
      </c>
      <c r="CG502" s="7">
        <f t="shared" si="96"/>
        <v>0</v>
      </c>
      <c r="CH502" s="7">
        <f t="shared" si="97"/>
        <v>0</v>
      </c>
      <c r="CI502" s="7">
        <f t="shared" si="98"/>
        <v>0</v>
      </c>
      <c r="CJ502" s="7">
        <f t="shared" si="99"/>
        <v>0</v>
      </c>
      <c r="CK502" s="7">
        <f t="shared" si="100"/>
        <v>0</v>
      </c>
      <c r="CL502" s="7">
        <f t="shared" si="101"/>
        <v>0</v>
      </c>
      <c r="CM502" s="7">
        <f t="shared" si="102"/>
        <v>0</v>
      </c>
      <c r="CN502" s="7">
        <f t="shared" si="103"/>
        <v>0</v>
      </c>
      <c r="CO502" s="7">
        <f t="shared" si="104"/>
        <v>0</v>
      </c>
      <c r="CP502" s="7">
        <f t="shared" si="105"/>
        <v>0</v>
      </c>
      <c r="CQ502" s="7">
        <f t="shared" si="106"/>
        <v>0</v>
      </c>
      <c r="CR502" s="7">
        <f t="shared" si="107"/>
        <v>0</v>
      </c>
      <c r="CS502" s="7">
        <f t="shared" si="108"/>
        <v>0</v>
      </c>
      <c r="CT502" s="7">
        <f t="shared" si="109"/>
        <v>0</v>
      </c>
      <c r="CU502" s="7">
        <f t="shared" si="110"/>
        <v>0</v>
      </c>
      <c r="CV502" s="7">
        <f t="shared" si="111"/>
        <v>10</v>
      </c>
    </row>
    <row r="503" spans="1:100" hidden="1" x14ac:dyDescent="0.25">
      <c r="A503" t="s">
        <v>116</v>
      </c>
      <c r="B503">
        <v>0</v>
      </c>
      <c r="C503">
        <v>0</v>
      </c>
      <c r="D503">
        <v>0</v>
      </c>
      <c r="E503">
        <v>0</v>
      </c>
      <c r="F503">
        <v>0</v>
      </c>
      <c r="G503">
        <v>0</v>
      </c>
      <c r="H503">
        <v>0</v>
      </c>
      <c r="I503">
        <v>0</v>
      </c>
      <c r="J503">
        <v>0</v>
      </c>
      <c r="K503">
        <v>0</v>
      </c>
      <c r="L503">
        <v>0</v>
      </c>
      <c r="M503">
        <v>0</v>
      </c>
      <c r="N503">
        <v>0</v>
      </c>
      <c r="O503">
        <v>0</v>
      </c>
      <c r="P503">
        <v>0</v>
      </c>
      <c r="Q503">
        <v>0</v>
      </c>
      <c r="R503">
        <v>0</v>
      </c>
      <c r="S503">
        <v>0</v>
      </c>
      <c r="T503">
        <v>0</v>
      </c>
      <c r="U503">
        <v>0</v>
      </c>
      <c r="V503">
        <v>0</v>
      </c>
      <c r="W503">
        <v>0</v>
      </c>
      <c r="X503">
        <v>0</v>
      </c>
      <c r="Y503">
        <v>0</v>
      </c>
      <c r="Z503">
        <v>0</v>
      </c>
      <c r="AA503">
        <v>0</v>
      </c>
      <c r="AB503">
        <v>0</v>
      </c>
      <c r="AC503">
        <v>0</v>
      </c>
      <c r="AD503">
        <v>0</v>
      </c>
      <c r="AE503">
        <v>0</v>
      </c>
      <c r="AF503">
        <v>55</v>
      </c>
      <c r="AG503">
        <v>0</v>
      </c>
      <c r="AH503">
        <v>0</v>
      </c>
      <c r="AI503">
        <v>0</v>
      </c>
      <c r="AJ503">
        <v>0</v>
      </c>
      <c r="AK503">
        <v>55</v>
      </c>
      <c r="AL503">
        <v>0</v>
      </c>
      <c r="AM503">
        <v>0</v>
      </c>
      <c r="AN503">
        <v>0</v>
      </c>
      <c r="AO503">
        <v>0</v>
      </c>
      <c r="AP503">
        <v>0</v>
      </c>
      <c r="AQ503">
        <v>0</v>
      </c>
      <c r="AR503">
        <v>0</v>
      </c>
      <c r="AS503">
        <v>0</v>
      </c>
      <c r="AT503">
        <v>0</v>
      </c>
      <c r="AU503">
        <v>0</v>
      </c>
      <c r="AV503">
        <v>0</v>
      </c>
      <c r="AW503">
        <v>0</v>
      </c>
      <c r="AX503" s="7">
        <v>55</v>
      </c>
      <c r="AZ503" s="7">
        <f t="shared" si="63"/>
        <v>0</v>
      </c>
      <c r="BA503" s="7">
        <f t="shared" si="64"/>
        <v>0</v>
      </c>
      <c r="BB503" s="7">
        <f t="shared" si="65"/>
        <v>0</v>
      </c>
      <c r="BC503" s="7">
        <f t="shared" si="66"/>
        <v>0</v>
      </c>
      <c r="BD503" s="7">
        <f t="shared" si="67"/>
        <v>0</v>
      </c>
      <c r="BE503" s="7">
        <f t="shared" si="68"/>
        <v>0</v>
      </c>
      <c r="BF503" s="7">
        <f t="shared" si="69"/>
        <v>0</v>
      </c>
      <c r="BG503" s="7">
        <f t="shared" si="70"/>
        <v>0</v>
      </c>
      <c r="BH503" s="7">
        <f t="shared" si="71"/>
        <v>0</v>
      </c>
      <c r="BI503" s="7">
        <f t="shared" si="72"/>
        <v>0</v>
      </c>
      <c r="BJ503" s="7">
        <f t="shared" si="73"/>
        <v>0</v>
      </c>
      <c r="BK503" s="7">
        <f t="shared" si="74"/>
        <v>0</v>
      </c>
      <c r="BL503" s="7">
        <f t="shared" si="75"/>
        <v>0</v>
      </c>
      <c r="BM503" s="7">
        <f t="shared" si="76"/>
        <v>0</v>
      </c>
      <c r="BN503" s="7">
        <f t="shared" si="77"/>
        <v>0</v>
      </c>
      <c r="BO503" s="7">
        <f t="shared" si="78"/>
        <v>0</v>
      </c>
      <c r="BP503" s="7">
        <f t="shared" si="79"/>
        <v>0</v>
      </c>
      <c r="BQ503" s="7">
        <f t="shared" si="80"/>
        <v>0</v>
      </c>
      <c r="BR503" s="7">
        <f t="shared" si="81"/>
        <v>0</v>
      </c>
      <c r="BS503" s="7">
        <f t="shared" si="82"/>
        <v>0</v>
      </c>
      <c r="BT503" s="7">
        <f t="shared" si="83"/>
        <v>0</v>
      </c>
      <c r="BU503" s="7">
        <f t="shared" si="84"/>
        <v>0</v>
      </c>
      <c r="BV503" s="7">
        <f t="shared" si="85"/>
        <v>0</v>
      </c>
      <c r="BW503" s="7">
        <f t="shared" si="86"/>
        <v>0</v>
      </c>
      <c r="BX503" s="7">
        <f t="shared" si="87"/>
        <v>0</v>
      </c>
      <c r="BY503" s="7">
        <f t="shared" si="88"/>
        <v>0</v>
      </c>
      <c r="BZ503" s="7">
        <f t="shared" si="89"/>
        <v>0</v>
      </c>
      <c r="CA503" s="7">
        <f t="shared" si="90"/>
        <v>0</v>
      </c>
      <c r="CB503" s="7">
        <f t="shared" si="91"/>
        <v>0</v>
      </c>
      <c r="CC503" s="7">
        <f t="shared" si="92"/>
        <v>0</v>
      </c>
      <c r="CD503" s="7">
        <f t="shared" si="93"/>
        <v>55</v>
      </c>
      <c r="CE503" s="7">
        <f t="shared" si="94"/>
        <v>0</v>
      </c>
      <c r="CF503" s="7">
        <f t="shared" si="95"/>
        <v>0</v>
      </c>
      <c r="CG503" s="7">
        <f t="shared" si="96"/>
        <v>0</v>
      </c>
      <c r="CH503" s="7">
        <f t="shared" si="97"/>
        <v>0</v>
      </c>
      <c r="CI503" s="7">
        <f t="shared" si="98"/>
        <v>55</v>
      </c>
      <c r="CJ503" s="7">
        <f t="shared" si="99"/>
        <v>0</v>
      </c>
      <c r="CK503" s="7">
        <f t="shared" si="100"/>
        <v>0</v>
      </c>
      <c r="CL503" s="7">
        <f t="shared" si="101"/>
        <v>0</v>
      </c>
      <c r="CM503" s="7">
        <f t="shared" si="102"/>
        <v>0</v>
      </c>
      <c r="CN503" s="7">
        <f t="shared" si="103"/>
        <v>0</v>
      </c>
      <c r="CO503" s="7">
        <f t="shared" si="104"/>
        <v>0</v>
      </c>
      <c r="CP503" s="7">
        <f t="shared" si="105"/>
        <v>0</v>
      </c>
      <c r="CQ503" s="7">
        <f t="shared" si="106"/>
        <v>0</v>
      </c>
      <c r="CR503" s="7">
        <f t="shared" si="107"/>
        <v>0</v>
      </c>
      <c r="CS503" s="7">
        <f t="shared" si="108"/>
        <v>0</v>
      </c>
      <c r="CT503" s="7">
        <f t="shared" si="109"/>
        <v>0</v>
      </c>
      <c r="CU503" s="7">
        <f t="shared" si="110"/>
        <v>0</v>
      </c>
      <c r="CV503" s="7">
        <f t="shared" si="111"/>
        <v>55</v>
      </c>
    </row>
    <row r="504" spans="1:100" hidden="1" x14ac:dyDescent="0.25">
      <c r="A504" t="s">
        <v>117</v>
      </c>
      <c r="B504">
        <v>0</v>
      </c>
      <c r="C504">
        <v>0</v>
      </c>
      <c r="D504">
        <v>0</v>
      </c>
      <c r="E504">
        <v>0</v>
      </c>
      <c r="F504">
        <v>0</v>
      </c>
      <c r="G504">
        <v>0</v>
      </c>
      <c r="H504">
        <v>0</v>
      </c>
      <c r="I504">
        <v>0</v>
      </c>
      <c r="J504">
        <v>0</v>
      </c>
      <c r="K504">
        <v>0</v>
      </c>
      <c r="L504">
        <v>0</v>
      </c>
      <c r="M504">
        <v>0</v>
      </c>
      <c r="N504">
        <v>0</v>
      </c>
      <c r="O504">
        <v>0</v>
      </c>
      <c r="P504">
        <v>0</v>
      </c>
      <c r="Q504">
        <v>0</v>
      </c>
      <c r="R504">
        <v>0</v>
      </c>
      <c r="S504">
        <v>0</v>
      </c>
      <c r="T504">
        <v>0</v>
      </c>
      <c r="U504">
        <v>0</v>
      </c>
      <c r="V504">
        <v>0</v>
      </c>
      <c r="W504">
        <v>0</v>
      </c>
      <c r="X504">
        <v>0</v>
      </c>
      <c r="Y504">
        <v>0</v>
      </c>
      <c r="Z504">
        <v>0</v>
      </c>
      <c r="AA504">
        <v>0</v>
      </c>
      <c r="AB504">
        <v>0</v>
      </c>
      <c r="AC504">
        <v>0</v>
      </c>
      <c r="AD504">
        <v>0</v>
      </c>
      <c r="AE504">
        <v>0</v>
      </c>
      <c r="AF504">
        <v>355</v>
      </c>
      <c r="AG504">
        <v>0</v>
      </c>
      <c r="AH504">
        <v>0</v>
      </c>
      <c r="AI504">
        <v>0</v>
      </c>
      <c r="AJ504">
        <v>0</v>
      </c>
      <c r="AK504">
        <v>355</v>
      </c>
      <c r="AL504">
        <v>0</v>
      </c>
      <c r="AM504">
        <v>0</v>
      </c>
      <c r="AN504">
        <v>0</v>
      </c>
      <c r="AO504">
        <v>0</v>
      </c>
      <c r="AP504">
        <v>0</v>
      </c>
      <c r="AQ504">
        <v>0</v>
      </c>
      <c r="AR504">
        <v>0</v>
      </c>
      <c r="AS504">
        <v>0</v>
      </c>
      <c r="AT504">
        <v>0</v>
      </c>
      <c r="AU504">
        <v>0</v>
      </c>
      <c r="AV504">
        <v>0</v>
      </c>
      <c r="AW504">
        <v>0</v>
      </c>
      <c r="AX504" s="7">
        <v>355</v>
      </c>
      <c r="AZ504" s="7">
        <f t="shared" si="63"/>
        <v>0</v>
      </c>
      <c r="BA504" s="7">
        <f t="shared" si="64"/>
        <v>0</v>
      </c>
      <c r="BB504" s="7">
        <f t="shared" si="65"/>
        <v>0</v>
      </c>
      <c r="BC504" s="7">
        <f t="shared" si="66"/>
        <v>0</v>
      </c>
      <c r="BD504" s="7">
        <f t="shared" si="67"/>
        <v>0</v>
      </c>
      <c r="BE504" s="7">
        <f t="shared" si="68"/>
        <v>0</v>
      </c>
      <c r="BF504" s="7">
        <f t="shared" si="69"/>
        <v>0</v>
      </c>
      <c r="BG504" s="7">
        <f t="shared" si="70"/>
        <v>0</v>
      </c>
      <c r="BH504" s="7">
        <f t="shared" si="71"/>
        <v>0</v>
      </c>
      <c r="BI504" s="7">
        <f t="shared" si="72"/>
        <v>0</v>
      </c>
      <c r="BJ504" s="7">
        <f t="shared" si="73"/>
        <v>0</v>
      </c>
      <c r="BK504" s="7">
        <f t="shared" si="74"/>
        <v>0</v>
      </c>
      <c r="BL504" s="7">
        <f t="shared" si="75"/>
        <v>0</v>
      </c>
      <c r="BM504" s="7">
        <f t="shared" si="76"/>
        <v>0</v>
      </c>
      <c r="BN504" s="7">
        <f t="shared" si="77"/>
        <v>0</v>
      </c>
      <c r="BO504" s="7">
        <f t="shared" si="78"/>
        <v>0</v>
      </c>
      <c r="BP504" s="7">
        <f t="shared" si="79"/>
        <v>0</v>
      </c>
      <c r="BQ504" s="7">
        <f t="shared" si="80"/>
        <v>0</v>
      </c>
      <c r="BR504" s="7">
        <f t="shared" si="81"/>
        <v>0</v>
      </c>
      <c r="BS504" s="7">
        <f t="shared" si="82"/>
        <v>0</v>
      </c>
      <c r="BT504" s="7">
        <f t="shared" si="83"/>
        <v>0</v>
      </c>
      <c r="BU504" s="7">
        <f t="shared" si="84"/>
        <v>0</v>
      </c>
      <c r="BV504" s="7">
        <f t="shared" si="85"/>
        <v>0</v>
      </c>
      <c r="BW504" s="7">
        <f t="shared" si="86"/>
        <v>0</v>
      </c>
      <c r="BX504" s="7">
        <f t="shared" si="87"/>
        <v>0</v>
      </c>
      <c r="BY504" s="7">
        <f t="shared" si="88"/>
        <v>0</v>
      </c>
      <c r="BZ504" s="7">
        <f t="shared" si="89"/>
        <v>0</v>
      </c>
      <c r="CA504" s="7">
        <f t="shared" si="90"/>
        <v>0</v>
      </c>
      <c r="CB504" s="7">
        <f t="shared" si="91"/>
        <v>0</v>
      </c>
      <c r="CC504" s="7">
        <f t="shared" si="92"/>
        <v>0</v>
      </c>
      <c r="CD504" s="7">
        <f t="shared" si="93"/>
        <v>355</v>
      </c>
      <c r="CE504" s="7">
        <f t="shared" si="94"/>
        <v>0</v>
      </c>
      <c r="CF504" s="7">
        <f t="shared" si="95"/>
        <v>0</v>
      </c>
      <c r="CG504" s="7">
        <f t="shared" si="96"/>
        <v>0</v>
      </c>
      <c r="CH504" s="7">
        <f t="shared" si="97"/>
        <v>0</v>
      </c>
      <c r="CI504" s="7">
        <f t="shared" si="98"/>
        <v>355</v>
      </c>
      <c r="CJ504" s="7">
        <f t="shared" si="99"/>
        <v>0</v>
      </c>
      <c r="CK504" s="7">
        <f t="shared" si="100"/>
        <v>0</v>
      </c>
      <c r="CL504" s="7">
        <f t="shared" si="101"/>
        <v>0</v>
      </c>
      <c r="CM504" s="7">
        <f t="shared" si="102"/>
        <v>0</v>
      </c>
      <c r="CN504" s="7">
        <f t="shared" si="103"/>
        <v>0</v>
      </c>
      <c r="CO504" s="7">
        <f t="shared" si="104"/>
        <v>0</v>
      </c>
      <c r="CP504" s="7">
        <f t="shared" si="105"/>
        <v>0</v>
      </c>
      <c r="CQ504" s="7">
        <f t="shared" si="106"/>
        <v>0</v>
      </c>
      <c r="CR504" s="7">
        <f t="shared" si="107"/>
        <v>0</v>
      </c>
      <c r="CS504" s="7">
        <f t="shared" si="108"/>
        <v>0</v>
      </c>
      <c r="CT504" s="7">
        <f t="shared" si="109"/>
        <v>0</v>
      </c>
      <c r="CU504" s="7">
        <f t="shared" si="110"/>
        <v>0</v>
      </c>
      <c r="CV504" s="7">
        <f t="shared" si="111"/>
        <v>355</v>
      </c>
    </row>
    <row r="505" spans="1:100" hidden="1" x14ac:dyDescent="0.25">
      <c r="A505" t="s">
        <v>118</v>
      </c>
      <c r="B505">
        <v>0</v>
      </c>
      <c r="C505">
        <v>0</v>
      </c>
      <c r="D505">
        <v>0</v>
      </c>
      <c r="E505">
        <v>0</v>
      </c>
      <c r="F505">
        <v>0</v>
      </c>
      <c r="G505">
        <v>0</v>
      </c>
      <c r="H505">
        <v>0</v>
      </c>
      <c r="I505">
        <v>0</v>
      </c>
      <c r="J505">
        <v>0</v>
      </c>
      <c r="K505">
        <v>0</v>
      </c>
      <c r="L505">
        <v>0</v>
      </c>
      <c r="M505">
        <v>0</v>
      </c>
      <c r="N505">
        <v>0</v>
      </c>
      <c r="O505">
        <v>0</v>
      </c>
      <c r="P505">
        <v>0</v>
      </c>
      <c r="Q505">
        <v>0</v>
      </c>
      <c r="R505">
        <v>0</v>
      </c>
      <c r="S505">
        <v>0</v>
      </c>
      <c r="T505">
        <v>0</v>
      </c>
      <c r="U505">
        <v>0</v>
      </c>
      <c r="V505">
        <v>0</v>
      </c>
      <c r="W505">
        <v>0</v>
      </c>
      <c r="X505">
        <v>0</v>
      </c>
      <c r="Y505">
        <v>0</v>
      </c>
      <c r="Z505">
        <v>0</v>
      </c>
      <c r="AA505">
        <v>0</v>
      </c>
      <c r="AB505">
        <v>0</v>
      </c>
      <c r="AC505">
        <v>0</v>
      </c>
      <c r="AD505">
        <v>0</v>
      </c>
      <c r="AE505">
        <v>0</v>
      </c>
      <c r="AF505">
        <v>0</v>
      </c>
      <c r="AG505">
        <v>0</v>
      </c>
      <c r="AH505">
        <v>0</v>
      </c>
      <c r="AI505">
        <v>0</v>
      </c>
      <c r="AJ505">
        <v>0</v>
      </c>
      <c r="AK505">
        <v>0</v>
      </c>
      <c r="AL505">
        <v>0</v>
      </c>
      <c r="AM505">
        <v>5</v>
      </c>
      <c r="AN505">
        <v>0</v>
      </c>
      <c r="AO505">
        <v>0</v>
      </c>
      <c r="AP505">
        <v>0</v>
      </c>
      <c r="AQ505">
        <v>5</v>
      </c>
      <c r="AR505">
        <v>0</v>
      </c>
      <c r="AS505">
        <v>0</v>
      </c>
      <c r="AT505">
        <v>0</v>
      </c>
      <c r="AU505">
        <v>0</v>
      </c>
      <c r="AV505">
        <v>0</v>
      </c>
      <c r="AW505">
        <v>0</v>
      </c>
      <c r="AX505" s="7">
        <v>10</v>
      </c>
      <c r="AZ505" s="7">
        <f t="shared" si="63"/>
        <v>0</v>
      </c>
      <c r="BA505" s="7">
        <f t="shared" si="64"/>
        <v>0</v>
      </c>
      <c r="BB505" s="7">
        <f t="shared" si="65"/>
        <v>0</v>
      </c>
      <c r="BC505" s="7">
        <f t="shared" si="66"/>
        <v>0</v>
      </c>
      <c r="BD505" s="7">
        <f t="shared" si="67"/>
        <v>0</v>
      </c>
      <c r="BE505" s="7">
        <f t="shared" si="68"/>
        <v>0</v>
      </c>
      <c r="BF505" s="7">
        <f t="shared" si="69"/>
        <v>0</v>
      </c>
      <c r="BG505" s="7">
        <f t="shared" si="70"/>
        <v>0</v>
      </c>
      <c r="BH505" s="7">
        <f t="shared" si="71"/>
        <v>0</v>
      </c>
      <c r="BI505" s="7">
        <f t="shared" si="72"/>
        <v>0</v>
      </c>
      <c r="BJ505" s="7">
        <f t="shared" si="73"/>
        <v>0</v>
      </c>
      <c r="BK505" s="7">
        <f t="shared" si="74"/>
        <v>0</v>
      </c>
      <c r="BL505" s="7">
        <f t="shared" si="75"/>
        <v>0</v>
      </c>
      <c r="BM505" s="7">
        <f t="shared" si="76"/>
        <v>0</v>
      </c>
      <c r="BN505" s="7">
        <f t="shared" si="77"/>
        <v>0</v>
      </c>
      <c r="BO505" s="7">
        <f t="shared" si="78"/>
        <v>0</v>
      </c>
      <c r="BP505" s="7">
        <f t="shared" si="79"/>
        <v>0</v>
      </c>
      <c r="BQ505" s="7">
        <f t="shared" si="80"/>
        <v>0</v>
      </c>
      <c r="BR505" s="7">
        <f t="shared" si="81"/>
        <v>0</v>
      </c>
      <c r="BS505" s="7">
        <f t="shared" si="82"/>
        <v>0</v>
      </c>
      <c r="BT505" s="7">
        <f t="shared" si="83"/>
        <v>0</v>
      </c>
      <c r="BU505" s="7">
        <f t="shared" si="84"/>
        <v>0</v>
      </c>
      <c r="BV505" s="7">
        <f t="shared" si="85"/>
        <v>0</v>
      </c>
      <c r="BW505" s="7">
        <f t="shared" si="86"/>
        <v>0</v>
      </c>
      <c r="BX505" s="7">
        <f t="shared" si="87"/>
        <v>0</v>
      </c>
      <c r="BY505" s="7">
        <f t="shared" si="88"/>
        <v>0</v>
      </c>
      <c r="BZ505" s="7">
        <f t="shared" si="89"/>
        <v>0</v>
      </c>
      <c r="CA505" s="7">
        <f t="shared" si="90"/>
        <v>0</v>
      </c>
      <c r="CB505" s="7">
        <f t="shared" si="91"/>
        <v>0</v>
      </c>
      <c r="CC505" s="7">
        <f t="shared" si="92"/>
        <v>0</v>
      </c>
      <c r="CD505" s="7">
        <f t="shared" si="93"/>
        <v>0</v>
      </c>
      <c r="CE505" s="7">
        <f t="shared" si="94"/>
        <v>0</v>
      </c>
      <c r="CF505" s="7">
        <f t="shared" si="95"/>
        <v>0</v>
      </c>
      <c r="CG505" s="7">
        <f t="shared" si="96"/>
        <v>0</v>
      </c>
      <c r="CH505" s="7">
        <f t="shared" si="97"/>
        <v>0</v>
      </c>
      <c r="CI505" s="7">
        <f t="shared" si="98"/>
        <v>0</v>
      </c>
      <c r="CJ505" s="7">
        <f t="shared" si="99"/>
        <v>0</v>
      </c>
      <c r="CK505" s="7">
        <f t="shared" si="100"/>
        <v>5</v>
      </c>
      <c r="CL505" s="7">
        <f t="shared" si="101"/>
        <v>0</v>
      </c>
      <c r="CM505" s="7">
        <f t="shared" si="102"/>
        <v>0</v>
      </c>
      <c r="CN505" s="7">
        <f t="shared" si="103"/>
        <v>0</v>
      </c>
      <c r="CO505" s="7">
        <f t="shared" si="104"/>
        <v>5</v>
      </c>
      <c r="CP505" s="7">
        <f t="shared" si="105"/>
        <v>0</v>
      </c>
      <c r="CQ505" s="7">
        <f t="shared" si="106"/>
        <v>0</v>
      </c>
      <c r="CR505" s="7">
        <f t="shared" si="107"/>
        <v>0</v>
      </c>
      <c r="CS505" s="7">
        <f t="shared" si="108"/>
        <v>0</v>
      </c>
      <c r="CT505" s="7">
        <f t="shared" si="109"/>
        <v>0</v>
      </c>
      <c r="CU505" s="7">
        <f t="shared" si="110"/>
        <v>0</v>
      </c>
      <c r="CV505" s="7">
        <f t="shared" si="111"/>
        <v>10</v>
      </c>
    </row>
    <row r="506" spans="1:100" hidden="1" x14ac:dyDescent="0.25">
      <c r="A506" t="s">
        <v>120</v>
      </c>
      <c r="B506">
        <v>0</v>
      </c>
      <c r="C506">
        <v>0</v>
      </c>
      <c r="D506">
        <v>0</v>
      </c>
      <c r="E506">
        <v>0</v>
      </c>
      <c r="F506">
        <v>0</v>
      </c>
      <c r="G506">
        <v>0</v>
      </c>
      <c r="H506">
        <v>0</v>
      </c>
      <c r="I506">
        <v>0</v>
      </c>
      <c r="J506">
        <v>0</v>
      </c>
      <c r="K506">
        <v>0</v>
      </c>
      <c r="L506">
        <v>0</v>
      </c>
      <c r="M506">
        <v>0</v>
      </c>
      <c r="N506">
        <v>0</v>
      </c>
      <c r="O506">
        <v>0</v>
      </c>
      <c r="P506">
        <v>0</v>
      </c>
      <c r="Q506">
        <v>0</v>
      </c>
      <c r="R506">
        <v>0</v>
      </c>
      <c r="S506">
        <v>0</v>
      </c>
      <c r="T506">
        <v>0</v>
      </c>
      <c r="U506">
        <v>0</v>
      </c>
      <c r="V506">
        <v>0</v>
      </c>
      <c r="W506">
        <v>0</v>
      </c>
      <c r="X506">
        <v>0</v>
      </c>
      <c r="Y506">
        <v>0</v>
      </c>
      <c r="Z506">
        <v>0</v>
      </c>
      <c r="AA506">
        <v>0</v>
      </c>
      <c r="AB506">
        <v>0</v>
      </c>
      <c r="AC506">
        <v>0</v>
      </c>
      <c r="AD506">
        <v>0</v>
      </c>
      <c r="AE506">
        <v>0</v>
      </c>
      <c r="AF506">
        <v>10</v>
      </c>
      <c r="AG506">
        <v>0</v>
      </c>
      <c r="AH506">
        <v>0</v>
      </c>
      <c r="AI506">
        <v>0</v>
      </c>
      <c r="AJ506">
        <v>0</v>
      </c>
      <c r="AK506">
        <v>10</v>
      </c>
      <c r="AL506">
        <v>0</v>
      </c>
      <c r="AM506">
        <v>0</v>
      </c>
      <c r="AN506">
        <v>0</v>
      </c>
      <c r="AO506">
        <v>0</v>
      </c>
      <c r="AP506">
        <v>0</v>
      </c>
      <c r="AQ506">
        <v>0</v>
      </c>
      <c r="AR506">
        <v>0</v>
      </c>
      <c r="AS506">
        <v>0</v>
      </c>
      <c r="AT506">
        <v>0</v>
      </c>
      <c r="AU506">
        <v>0</v>
      </c>
      <c r="AV506">
        <v>0</v>
      </c>
      <c r="AW506">
        <v>0</v>
      </c>
      <c r="AX506" s="7">
        <v>10</v>
      </c>
      <c r="AZ506" s="7">
        <f t="shared" si="63"/>
        <v>0</v>
      </c>
      <c r="BA506" s="7">
        <f t="shared" si="64"/>
        <v>0</v>
      </c>
      <c r="BB506" s="7">
        <f t="shared" si="65"/>
        <v>0</v>
      </c>
      <c r="BC506" s="7">
        <f t="shared" si="66"/>
        <v>0</v>
      </c>
      <c r="BD506" s="7">
        <f t="shared" si="67"/>
        <v>0</v>
      </c>
      <c r="BE506" s="7">
        <f t="shared" si="68"/>
        <v>0</v>
      </c>
      <c r="BF506" s="7">
        <f t="shared" si="69"/>
        <v>0</v>
      </c>
      <c r="BG506" s="7">
        <f t="shared" si="70"/>
        <v>0</v>
      </c>
      <c r="BH506" s="7">
        <f t="shared" si="71"/>
        <v>0</v>
      </c>
      <c r="BI506" s="7">
        <f t="shared" si="72"/>
        <v>0</v>
      </c>
      <c r="BJ506" s="7">
        <f t="shared" si="73"/>
        <v>0</v>
      </c>
      <c r="BK506" s="7">
        <f t="shared" si="74"/>
        <v>0</v>
      </c>
      <c r="BL506" s="7">
        <f t="shared" si="75"/>
        <v>0</v>
      </c>
      <c r="BM506" s="7">
        <f t="shared" si="76"/>
        <v>0</v>
      </c>
      <c r="BN506" s="7">
        <f t="shared" si="77"/>
        <v>0</v>
      </c>
      <c r="BO506" s="7">
        <f t="shared" si="78"/>
        <v>0</v>
      </c>
      <c r="BP506" s="7">
        <f t="shared" si="79"/>
        <v>0</v>
      </c>
      <c r="BQ506" s="7">
        <f t="shared" si="80"/>
        <v>0</v>
      </c>
      <c r="BR506" s="7">
        <f t="shared" si="81"/>
        <v>0</v>
      </c>
      <c r="BS506" s="7">
        <f t="shared" si="82"/>
        <v>0</v>
      </c>
      <c r="BT506" s="7">
        <f t="shared" si="83"/>
        <v>0</v>
      </c>
      <c r="BU506" s="7">
        <f t="shared" si="84"/>
        <v>0</v>
      </c>
      <c r="BV506" s="7">
        <f t="shared" si="85"/>
        <v>0</v>
      </c>
      <c r="BW506" s="7">
        <f t="shared" si="86"/>
        <v>0</v>
      </c>
      <c r="BX506" s="7">
        <f t="shared" si="87"/>
        <v>0</v>
      </c>
      <c r="BY506" s="7">
        <f t="shared" si="88"/>
        <v>0</v>
      </c>
      <c r="BZ506" s="7">
        <f t="shared" si="89"/>
        <v>0</v>
      </c>
      <c r="CA506" s="7">
        <f t="shared" si="90"/>
        <v>0</v>
      </c>
      <c r="CB506" s="7">
        <f t="shared" si="91"/>
        <v>0</v>
      </c>
      <c r="CC506" s="7">
        <f t="shared" si="92"/>
        <v>0</v>
      </c>
      <c r="CD506" s="7">
        <f t="shared" si="93"/>
        <v>10</v>
      </c>
      <c r="CE506" s="7">
        <f t="shared" si="94"/>
        <v>0</v>
      </c>
      <c r="CF506" s="7">
        <f t="shared" si="95"/>
        <v>0</v>
      </c>
      <c r="CG506" s="7">
        <f t="shared" si="96"/>
        <v>0</v>
      </c>
      <c r="CH506" s="7">
        <f t="shared" si="97"/>
        <v>0</v>
      </c>
      <c r="CI506" s="7">
        <f t="shared" si="98"/>
        <v>10</v>
      </c>
      <c r="CJ506" s="7">
        <f t="shared" si="99"/>
        <v>0</v>
      </c>
      <c r="CK506" s="7">
        <f t="shared" si="100"/>
        <v>0</v>
      </c>
      <c r="CL506" s="7">
        <f t="shared" si="101"/>
        <v>0</v>
      </c>
      <c r="CM506" s="7">
        <f t="shared" si="102"/>
        <v>0</v>
      </c>
      <c r="CN506" s="7">
        <f t="shared" si="103"/>
        <v>0</v>
      </c>
      <c r="CO506" s="7">
        <f t="shared" si="104"/>
        <v>0</v>
      </c>
      <c r="CP506" s="7">
        <f t="shared" si="105"/>
        <v>0</v>
      </c>
      <c r="CQ506" s="7">
        <f t="shared" si="106"/>
        <v>0</v>
      </c>
      <c r="CR506" s="7">
        <f t="shared" si="107"/>
        <v>0</v>
      </c>
      <c r="CS506" s="7">
        <f t="shared" si="108"/>
        <v>0</v>
      </c>
      <c r="CT506" s="7">
        <f t="shared" si="109"/>
        <v>0</v>
      </c>
      <c r="CU506" s="7">
        <f t="shared" si="110"/>
        <v>0</v>
      </c>
      <c r="CV506" s="7">
        <f t="shared" si="111"/>
        <v>10</v>
      </c>
    </row>
    <row r="507" spans="1:100" hidden="1" x14ac:dyDescent="0.25">
      <c r="A507" t="s">
        <v>121</v>
      </c>
      <c r="B507">
        <v>0</v>
      </c>
      <c r="C507">
        <v>0</v>
      </c>
      <c r="D507">
        <v>0</v>
      </c>
      <c r="E507">
        <v>0</v>
      </c>
      <c r="F507">
        <v>0</v>
      </c>
      <c r="G507">
        <v>0</v>
      </c>
      <c r="H507">
        <v>0</v>
      </c>
      <c r="I507">
        <v>0</v>
      </c>
      <c r="J507">
        <v>0</v>
      </c>
      <c r="K507">
        <v>0</v>
      </c>
      <c r="L507">
        <v>0</v>
      </c>
      <c r="M507">
        <v>0</v>
      </c>
      <c r="N507">
        <v>0</v>
      </c>
      <c r="O507">
        <v>0</v>
      </c>
      <c r="P507">
        <v>0</v>
      </c>
      <c r="Q507">
        <v>0</v>
      </c>
      <c r="R507">
        <v>0</v>
      </c>
      <c r="S507">
        <v>0</v>
      </c>
      <c r="T507">
        <v>0</v>
      </c>
      <c r="U507">
        <v>0</v>
      </c>
      <c r="V507">
        <v>0</v>
      </c>
      <c r="W507">
        <v>0</v>
      </c>
      <c r="X507">
        <v>0</v>
      </c>
      <c r="Y507">
        <v>0</v>
      </c>
      <c r="Z507">
        <v>0</v>
      </c>
      <c r="AA507">
        <v>0</v>
      </c>
      <c r="AB507">
        <v>0</v>
      </c>
      <c r="AC507">
        <v>0</v>
      </c>
      <c r="AD507">
        <v>0</v>
      </c>
      <c r="AE507">
        <v>0</v>
      </c>
      <c r="AF507">
        <v>745</v>
      </c>
      <c r="AG507">
        <v>0</v>
      </c>
      <c r="AH507">
        <v>0</v>
      </c>
      <c r="AI507">
        <v>0</v>
      </c>
      <c r="AJ507">
        <v>0</v>
      </c>
      <c r="AK507">
        <v>745</v>
      </c>
      <c r="AL507">
        <v>0</v>
      </c>
      <c r="AM507">
        <v>10</v>
      </c>
      <c r="AN507">
        <v>0</v>
      </c>
      <c r="AO507">
        <v>0</v>
      </c>
      <c r="AP507">
        <v>0</v>
      </c>
      <c r="AQ507">
        <v>15</v>
      </c>
      <c r="AR507">
        <v>0</v>
      </c>
      <c r="AS507">
        <v>0</v>
      </c>
      <c r="AT507">
        <v>0</v>
      </c>
      <c r="AU507">
        <v>0</v>
      </c>
      <c r="AV507">
        <v>0</v>
      </c>
      <c r="AW507">
        <v>0</v>
      </c>
      <c r="AX507" s="7">
        <v>760</v>
      </c>
      <c r="AZ507" s="7">
        <f t="shared" si="63"/>
        <v>0</v>
      </c>
      <c r="BA507" s="7">
        <f t="shared" si="64"/>
        <v>0</v>
      </c>
      <c r="BB507" s="7">
        <f t="shared" si="65"/>
        <v>0</v>
      </c>
      <c r="BC507" s="7">
        <f t="shared" si="66"/>
        <v>0</v>
      </c>
      <c r="BD507" s="7">
        <f t="shared" si="67"/>
        <v>0</v>
      </c>
      <c r="BE507" s="7">
        <f t="shared" si="68"/>
        <v>0</v>
      </c>
      <c r="BF507" s="7">
        <f t="shared" si="69"/>
        <v>0</v>
      </c>
      <c r="BG507" s="7">
        <f t="shared" si="70"/>
        <v>0</v>
      </c>
      <c r="BH507" s="7">
        <f t="shared" si="71"/>
        <v>0</v>
      </c>
      <c r="BI507" s="7">
        <f t="shared" si="72"/>
        <v>0</v>
      </c>
      <c r="BJ507" s="7">
        <f t="shared" si="73"/>
        <v>0</v>
      </c>
      <c r="BK507" s="7">
        <f t="shared" si="74"/>
        <v>0</v>
      </c>
      <c r="BL507" s="7">
        <f t="shared" si="75"/>
        <v>0</v>
      </c>
      <c r="BM507" s="7">
        <f t="shared" si="76"/>
        <v>0</v>
      </c>
      <c r="BN507" s="7">
        <f t="shared" si="77"/>
        <v>0</v>
      </c>
      <c r="BO507" s="7">
        <f t="shared" si="78"/>
        <v>0</v>
      </c>
      <c r="BP507" s="7">
        <f t="shared" si="79"/>
        <v>0</v>
      </c>
      <c r="BQ507" s="7">
        <f t="shared" si="80"/>
        <v>0</v>
      </c>
      <c r="BR507" s="7">
        <f t="shared" si="81"/>
        <v>0</v>
      </c>
      <c r="BS507" s="7">
        <f t="shared" si="82"/>
        <v>0</v>
      </c>
      <c r="BT507" s="7">
        <f t="shared" si="83"/>
        <v>0</v>
      </c>
      <c r="BU507" s="7">
        <f t="shared" si="84"/>
        <v>0</v>
      </c>
      <c r="BV507" s="7">
        <f t="shared" si="85"/>
        <v>0</v>
      </c>
      <c r="BW507" s="7">
        <f t="shared" si="86"/>
        <v>0</v>
      </c>
      <c r="BX507" s="7">
        <f t="shared" si="87"/>
        <v>0</v>
      </c>
      <c r="BY507" s="7">
        <f t="shared" si="88"/>
        <v>0</v>
      </c>
      <c r="BZ507" s="7">
        <f t="shared" si="89"/>
        <v>0</v>
      </c>
      <c r="CA507" s="7">
        <f t="shared" si="90"/>
        <v>0</v>
      </c>
      <c r="CB507" s="7">
        <f t="shared" si="91"/>
        <v>0</v>
      </c>
      <c r="CC507" s="7">
        <f t="shared" si="92"/>
        <v>0</v>
      </c>
      <c r="CD507" s="7">
        <f t="shared" si="93"/>
        <v>745</v>
      </c>
      <c r="CE507" s="7">
        <f t="shared" si="94"/>
        <v>0</v>
      </c>
      <c r="CF507" s="7">
        <f t="shared" si="95"/>
        <v>0</v>
      </c>
      <c r="CG507" s="7">
        <f t="shared" si="96"/>
        <v>0</v>
      </c>
      <c r="CH507" s="7">
        <f t="shared" si="97"/>
        <v>0</v>
      </c>
      <c r="CI507" s="7">
        <f t="shared" si="98"/>
        <v>745</v>
      </c>
      <c r="CJ507" s="7">
        <f t="shared" si="99"/>
        <v>0</v>
      </c>
      <c r="CK507" s="7">
        <f t="shared" si="100"/>
        <v>10</v>
      </c>
      <c r="CL507" s="7">
        <f t="shared" si="101"/>
        <v>0</v>
      </c>
      <c r="CM507" s="7">
        <f t="shared" si="102"/>
        <v>0</v>
      </c>
      <c r="CN507" s="7">
        <f t="shared" si="103"/>
        <v>0</v>
      </c>
      <c r="CO507" s="7">
        <f t="shared" si="104"/>
        <v>15</v>
      </c>
      <c r="CP507" s="7">
        <f t="shared" si="105"/>
        <v>0</v>
      </c>
      <c r="CQ507" s="7">
        <f t="shared" si="106"/>
        <v>0</v>
      </c>
      <c r="CR507" s="7">
        <f t="shared" si="107"/>
        <v>0</v>
      </c>
      <c r="CS507" s="7">
        <f t="shared" si="108"/>
        <v>0</v>
      </c>
      <c r="CT507" s="7">
        <f t="shared" si="109"/>
        <v>0</v>
      </c>
      <c r="CU507" s="7">
        <f t="shared" si="110"/>
        <v>0</v>
      </c>
      <c r="CV507" s="7">
        <f t="shared" si="111"/>
        <v>760</v>
      </c>
    </row>
    <row r="508" spans="1:100" hidden="1" x14ac:dyDescent="0.25">
      <c r="A508" t="s">
        <v>181</v>
      </c>
      <c r="B508">
        <v>0</v>
      </c>
      <c r="C508">
        <v>0</v>
      </c>
      <c r="D508">
        <v>0</v>
      </c>
      <c r="E508">
        <v>0</v>
      </c>
      <c r="F508">
        <v>0</v>
      </c>
      <c r="G508">
        <v>0</v>
      </c>
      <c r="H508">
        <v>0</v>
      </c>
      <c r="I508">
        <v>5</v>
      </c>
      <c r="J508">
        <v>0</v>
      </c>
      <c r="K508">
        <v>0</v>
      </c>
      <c r="L508">
        <v>0</v>
      </c>
      <c r="M508">
        <v>5</v>
      </c>
      <c r="N508">
        <v>0</v>
      </c>
      <c r="O508">
        <v>0</v>
      </c>
      <c r="P508">
        <v>0</v>
      </c>
      <c r="Q508">
        <v>0</v>
      </c>
      <c r="R508">
        <v>0</v>
      </c>
      <c r="S508">
        <v>0</v>
      </c>
      <c r="T508">
        <v>5</v>
      </c>
      <c r="U508">
        <v>5</v>
      </c>
      <c r="V508">
        <v>0</v>
      </c>
      <c r="W508">
        <v>0</v>
      </c>
      <c r="X508">
        <v>0</v>
      </c>
      <c r="Y508">
        <v>10</v>
      </c>
      <c r="Z508">
        <v>255</v>
      </c>
      <c r="AA508">
        <v>20</v>
      </c>
      <c r="AB508">
        <v>20</v>
      </c>
      <c r="AC508">
        <v>0</v>
      </c>
      <c r="AD508">
        <v>0</v>
      </c>
      <c r="AE508">
        <v>295</v>
      </c>
      <c r="AF508">
        <v>35</v>
      </c>
      <c r="AG508">
        <v>10</v>
      </c>
      <c r="AH508">
        <v>0</v>
      </c>
      <c r="AI508">
        <v>0</v>
      </c>
      <c r="AJ508">
        <v>0</v>
      </c>
      <c r="AK508">
        <v>45</v>
      </c>
      <c r="AL508">
        <v>35</v>
      </c>
      <c r="AM508">
        <v>5</v>
      </c>
      <c r="AN508">
        <v>0</v>
      </c>
      <c r="AO508">
        <v>0</v>
      </c>
      <c r="AP508">
        <v>0</v>
      </c>
      <c r="AQ508">
        <v>40</v>
      </c>
      <c r="AR508">
        <v>0</v>
      </c>
      <c r="AS508">
        <v>0</v>
      </c>
      <c r="AT508">
        <v>0</v>
      </c>
      <c r="AU508">
        <v>0</v>
      </c>
      <c r="AV508">
        <v>0</v>
      </c>
      <c r="AW508">
        <v>0</v>
      </c>
      <c r="AX508" s="7">
        <v>405</v>
      </c>
      <c r="AZ508" s="7">
        <f t="shared" si="63"/>
        <v>0</v>
      </c>
      <c r="BA508" s="7">
        <f t="shared" si="64"/>
        <v>0</v>
      </c>
      <c r="BB508" s="7">
        <f t="shared" si="65"/>
        <v>0</v>
      </c>
      <c r="BC508" s="7">
        <f t="shared" si="66"/>
        <v>0</v>
      </c>
      <c r="BD508" s="7">
        <f t="shared" si="67"/>
        <v>0</v>
      </c>
      <c r="BE508" s="7">
        <f t="shared" si="68"/>
        <v>0</v>
      </c>
      <c r="BF508" s="7">
        <f t="shared" si="69"/>
        <v>0</v>
      </c>
      <c r="BG508" s="7">
        <f t="shared" si="70"/>
        <v>5</v>
      </c>
      <c r="BH508" s="7">
        <f t="shared" si="71"/>
        <v>0</v>
      </c>
      <c r="BI508" s="7">
        <f t="shared" si="72"/>
        <v>0</v>
      </c>
      <c r="BJ508" s="7">
        <f t="shared" si="73"/>
        <v>0</v>
      </c>
      <c r="BK508" s="7">
        <f t="shared" si="74"/>
        <v>5</v>
      </c>
      <c r="BL508" s="7">
        <f t="shared" si="75"/>
        <v>0</v>
      </c>
      <c r="BM508" s="7">
        <f t="shared" si="76"/>
        <v>0</v>
      </c>
      <c r="BN508" s="7">
        <f t="shared" si="77"/>
        <v>0</v>
      </c>
      <c r="BO508" s="7">
        <f t="shared" si="78"/>
        <v>0</v>
      </c>
      <c r="BP508" s="7">
        <f t="shared" si="79"/>
        <v>0</v>
      </c>
      <c r="BQ508" s="7">
        <f t="shared" si="80"/>
        <v>0</v>
      </c>
      <c r="BR508" s="7">
        <f t="shared" si="81"/>
        <v>5</v>
      </c>
      <c r="BS508" s="7">
        <f t="shared" si="82"/>
        <v>5</v>
      </c>
      <c r="BT508" s="7">
        <f t="shared" si="83"/>
        <v>0</v>
      </c>
      <c r="BU508" s="7">
        <f t="shared" si="84"/>
        <v>0</v>
      </c>
      <c r="BV508" s="7">
        <f t="shared" si="85"/>
        <v>0</v>
      </c>
      <c r="BW508" s="7">
        <f t="shared" si="86"/>
        <v>10</v>
      </c>
      <c r="BX508" s="7">
        <f t="shared" si="87"/>
        <v>255</v>
      </c>
      <c r="BY508" s="7">
        <f t="shared" si="88"/>
        <v>20</v>
      </c>
      <c r="BZ508" s="7">
        <f t="shared" si="89"/>
        <v>20</v>
      </c>
      <c r="CA508" s="7">
        <f t="shared" si="90"/>
        <v>0</v>
      </c>
      <c r="CB508" s="7">
        <f t="shared" si="91"/>
        <v>0</v>
      </c>
      <c r="CC508" s="7">
        <f t="shared" si="92"/>
        <v>295</v>
      </c>
      <c r="CD508" s="7">
        <f t="shared" si="93"/>
        <v>35</v>
      </c>
      <c r="CE508" s="7">
        <f t="shared" si="94"/>
        <v>10</v>
      </c>
      <c r="CF508" s="7">
        <f t="shared" si="95"/>
        <v>0</v>
      </c>
      <c r="CG508" s="7">
        <f t="shared" si="96"/>
        <v>0</v>
      </c>
      <c r="CH508" s="7">
        <f t="shared" si="97"/>
        <v>0</v>
      </c>
      <c r="CI508" s="7">
        <f t="shared" si="98"/>
        <v>45</v>
      </c>
      <c r="CJ508" s="7">
        <f t="shared" si="99"/>
        <v>35</v>
      </c>
      <c r="CK508" s="7">
        <f t="shared" si="100"/>
        <v>5</v>
      </c>
      <c r="CL508" s="7">
        <f t="shared" si="101"/>
        <v>0</v>
      </c>
      <c r="CM508" s="7">
        <f t="shared" si="102"/>
        <v>0</v>
      </c>
      <c r="CN508" s="7">
        <f t="shared" si="103"/>
        <v>0</v>
      </c>
      <c r="CO508" s="7">
        <f t="shared" si="104"/>
        <v>40</v>
      </c>
      <c r="CP508" s="7">
        <f t="shared" si="105"/>
        <v>0</v>
      </c>
      <c r="CQ508" s="7">
        <f t="shared" si="106"/>
        <v>0</v>
      </c>
      <c r="CR508" s="7">
        <f t="shared" si="107"/>
        <v>0</v>
      </c>
      <c r="CS508" s="7">
        <f t="shared" si="108"/>
        <v>0</v>
      </c>
      <c r="CT508" s="7">
        <f t="shared" si="109"/>
        <v>0</v>
      </c>
      <c r="CU508" s="7">
        <f t="shared" si="110"/>
        <v>0</v>
      </c>
      <c r="CV508" s="7">
        <f t="shared" si="111"/>
        <v>405</v>
      </c>
    </row>
    <row r="509" spans="1:100" hidden="1" x14ac:dyDescent="0.25">
      <c r="A509" t="s">
        <v>123</v>
      </c>
      <c r="B509">
        <v>0</v>
      </c>
      <c r="C509">
        <v>0</v>
      </c>
      <c r="D509">
        <v>0</v>
      </c>
      <c r="E509">
        <v>0</v>
      </c>
      <c r="F509">
        <v>0</v>
      </c>
      <c r="G509">
        <v>0</v>
      </c>
      <c r="H509">
        <v>0</v>
      </c>
      <c r="I509">
        <v>0</v>
      </c>
      <c r="J509">
        <v>0</v>
      </c>
      <c r="K509">
        <v>0</v>
      </c>
      <c r="L509">
        <v>0</v>
      </c>
      <c r="M509">
        <v>0</v>
      </c>
      <c r="N509">
        <v>0</v>
      </c>
      <c r="O509">
        <v>0</v>
      </c>
      <c r="P509">
        <v>0</v>
      </c>
      <c r="Q509">
        <v>0</v>
      </c>
      <c r="R509">
        <v>0</v>
      </c>
      <c r="S509">
        <v>0</v>
      </c>
      <c r="T509">
        <v>0</v>
      </c>
      <c r="U509">
        <v>0</v>
      </c>
      <c r="V509">
        <v>0</v>
      </c>
      <c r="W509">
        <v>0</v>
      </c>
      <c r="X509">
        <v>0</v>
      </c>
      <c r="Y509">
        <v>0</v>
      </c>
      <c r="Z509">
        <v>15</v>
      </c>
      <c r="AA509">
        <v>0</v>
      </c>
      <c r="AB509">
        <v>0</v>
      </c>
      <c r="AC509">
        <v>0</v>
      </c>
      <c r="AD509">
        <v>0</v>
      </c>
      <c r="AE509">
        <v>15</v>
      </c>
      <c r="AF509">
        <v>0</v>
      </c>
      <c r="AG509">
        <v>0</v>
      </c>
      <c r="AH509">
        <v>0</v>
      </c>
      <c r="AI509">
        <v>0</v>
      </c>
      <c r="AJ509">
        <v>0</v>
      </c>
      <c r="AK509">
        <v>0</v>
      </c>
      <c r="AL509">
        <v>0</v>
      </c>
      <c r="AM509">
        <v>0</v>
      </c>
      <c r="AN509">
        <v>0</v>
      </c>
      <c r="AO509">
        <v>0</v>
      </c>
      <c r="AP509">
        <v>0</v>
      </c>
      <c r="AQ509">
        <v>0</v>
      </c>
      <c r="AR509">
        <v>0</v>
      </c>
      <c r="AS509">
        <v>0</v>
      </c>
      <c r="AT509">
        <v>0</v>
      </c>
      <c r="AU509">
        <v>0</v>
      </c>
      <c r="AV509">
        <v>0</v>
      </c>
      <c r="AW509">
        <v>0</v>
      </c>
      <c r="AX509" s="7">
        <v>20</v>
      </c>
      <c r="AZ509" s="7">
        <f t="shared" si="63"/>
        <v>0</v>
      </c>
      <c r="BA509" s="7">
        <f t="shared" si="64"/>
        <v>0</v>
      </c>
      <c r="BB509" s="7">
        <f t="shared" si="65"/>
        <v>0</v>
      </c>
      <c r="BC509" s="7">
        <f t="shared" si="66"/>
        <v>0</v>
      </c>
      <c r="BD509" s="7">
        <f t="shared" si="67"/>
        <v>0</v>
      </c>
      <c r="BE509" s="7">
        <f t="shared" si="68"/>
        <v>0</v>
      </c>
      <c r="BF509" s="7">
        <f t="shared" si="69"/>
        <v>0</v>
      </c>
      <c r="BG509" s="7">
        <f t="shared" si="70"/>
        <v>0</v>
      </c>
      <c r="BH509" s="7">
        <f t="shared" si="71"/>
        <v>0</v>
      </c>
      <c r="BI509" s="7">
        <f t="shared" si="72"/>
        <v>0</v>
      </c>
      <c r="BJ509" s="7">
        <f t="shared" si="73"/>
        <v>0</v>
      </c>
      <c r="BK509" s="7">
        <f t="shared" si="74"/>
        <v>0</v>
      </c>
      <c r="BL509" s="7">
        <f t="shared" si="75"/>
        <v>0</v>
      </c>
      <c r="BM509" s="7">
        <f t="shared" si="76"/>
        <v>0</v>
      </c>
      <c r="BN509" s="7">
        <f t="shared" si="77"/>
        <v>0</v>
      </c>
      <c r="BO509" s="7">
        <f t="shared" si="78"/>
        <v>0</v>
      </c>
      <c r="BP509" s="7">
        <f t="shared" si="79"/>
        <v>0</v>
      </c>
      <c r="BQ509" s="7">
        <f t="shared" si="80"/>
        <v>0</v>
      </c>
      <c r="BR509" s="7">
        <f t="shared" si="81"/>
        <v>0</v>
      </c>
      <c r="BS509" s="7">
        <f t="shared" si="82"/>
        <v>0</v>
      </c>
      <c r="BT509" s="7">
        <f t="shared" si="83"/>
        <v>0</v>
      </c>
      <c r="BU509" s="7">
        <f t="shared" si="84"/>
        <v>0</v>
      </c>
      <c r="BV509" s="7">
        <f t="shared" si="85"/>
        <v>0</v>
      </c>
      <c r="BW509" s="7">
        <f t="shared" si="86"/>
        <v>0</v>
      </c>
      <c r="BX509" s="7">
        <f t="shared" si="87"/>
        <v>15</v>
      </c>
      <c r="BY509" s="7">
        <f t="shared" si="88"/>
        <v>0</v>
      </c>
      <c r="BZ509" s="7">
        <f t="shared" si="89"/>
        <v>0</v>
      </c>
      <c r="CA509" s="7">
        <f t="shared" si="90"/>
        <v>0</v>
      </c>
      <c r="CB509" s="7">
        <f t="shared" si="91"/>
        <v>0</v>
      </c>
      <c r="CC509" s="7">
        <f t="shared" si="92"/>
        <v>15</v>
      </c>
      <c r="CD509" s="7">
        <f t="shared" si="93"/>
        <v>0</v>
      </c>
      <c r="CE509" s="7">
        <f t="shared" si="94"/>
        <v>0</v>
      </c>
      <c r="CF509" s="7">
        <f t="shared" si="95"/>
        <v>0</v>
      </c>
      <c r="CG509" s="7">
        <f t="shared" si="96"/>
        <v>0</v>
      </c>
      <c r="CH509" s="7">
        <f t="shared" si="97"/>
        <v>0</v>
      </c>
      <c r="CI509" s="7">
        <f t="shared" si="98"/>
        <v>0</v>
      </c>
      <c r="CJ509" s="7">
        <f t="shared" si="99"/>
        <v>0</v>
      </c>
      <c r="CK509" s="7">
        <f t="shared" si="100"/>
        <v>0</v>
      </c>
      <c r="CL509" s="7">
        <f t="shared" si="101"/>
        <v>0</v>
      </c>
      <c r="CM509" s="7">
        <f t="shared" si="102"/>
        <v>0</v>
      </c>
      <c r="CN509" s="7">
        <f t="shared" si="103"/>
        <v>0</v>
      </c>
      <c r="CO509" s="7">
        <f t="shared" si="104"/>
        <v>0</v>
      </c>
      <c r="CP509" s="7">
        <f t="shared" si="105"/>
        <v>0</v>
      </c>
      <c r="CQ509" s="7">
        <f t="shared" si="106"/>
        <v>0</v>
      </c>
      <c r="CR509" s="7">
        <f t="shared" si="107"/>
        <v>0</v>
      </c>
      <c r="CS509" s="7">
        <f t="shared" si="108"/>
        <v>0</v>
      </c>
      <c r="CT509" s="7">
        <f t="shared" si="109"/>
        <v>0</v>
      </c>
      <c r="CU509" s="7">
        <f t="shared" si="110"/>
        <v>0</v>
      </c>
      <c r="CV509" s="7">
        <f t="shared" si="111"/>
        <v>20</v>
      </c>
    </row>
    <row r="510" spans="1:100" hidden="1" x14ac:dyDescent="0.25">
      <c r="A510" t="s">
        <v>124</v>
      </c>
      <c r="B510">
        <v>0</v>
      </c>
      <c r="C510">
        <v>0</v>
      </c>
      <c r="D510">
        <v>0</v>
      </c>
      <c r="E510">
        <v>0</v>
      </c>
      <c r="F510">
        <v>0</v>
      </c>
      <c r="G510">
        <v>0</v>
      </c>
      <c r="H510">
        <v>0</v>
      </c>
      <c r="I510">
        <v>0</v>
      </c>
      <c r="J510">
        <v>0</v>
      </c>
      <c r="K510">
        <v>0</v>
      </c>
      <c r="L510">
        <v>0</v>
      </c>
      <c r="M510">
        <v>0</v>
      </c>
      <c r="N510">
        <v>0</v>
      </c>
      <c r="O510">
        <v>0</v>
      </c>
      <c r="P510">
        <v>0</v>
      </c>
      <c r="Q510">
        <v>0</v>
      </c>
      <c r="R510">
        <v>0</v>
      </c>
      <c r="S510">
        <v>0</v>
      </c>
      <c r="T510">
        <v>0</v>
      </c>
      <c r="U510">
        <v>0</v>
      </c>
      <c r="V510">
        <v>0</v>
      </c>
      <c r="W510">
        <v>0</v>
      </c>
      <c r="X510">
        <v>0</v>
      </c>
      <c r="Y510">
        <v>0</v>
      </c>
      <c r="Z510">
        <v>300</v>
      </c>
      <c r="AA510">
        <v>0</v>
      </c>
      <c r="AB510">
        <v>0</v>
      </c>
      <c r="AC510">
        <v>0</v>
      </c>
      <c r="AD510">
        <v>0</v>
      </c>
      <c r="AE510">
        <v>300</v>
      </c>
      <c r="AF510">
        <v>140</v>
      </c>
      <c r="AG510">
        <v>0</v>
      </c>
      <c r="AH510">
        <v>0</v>
      </c>
      <c r="AI510">
        <v>0</v>
      </c>
      <c r="AJ510">
        <v>0</v>
      </c>
      <c r="AK510">
        <v>140</v>
      </c>
      <c r="AL510">
        <v>0</v>
      </c>
      <c r="AM510">
        <v>0</v>
      </c>
      <c r="AN510">
        <v>0</v>
      </c>
      <c r="AO510">
        <v>0</v>
      </c>
      <c r="AP510">
        <v>0</v>
      </c>
      <c r="AQ510">
        <v>0</v>
      </c>
      <c r="AR510">
        <v>0</v>
      </c>
      <c r="AS510">
        <v>0</v>
      </c>
      <c r="AT510">
        <v>0</v>
      </c>
      <c r="AU510">
        <v>0</v>
      </c>
      <c r="AV510">
        <v>0</v>
      </c>
      <c r="AW510">
        <v>0</v>
      </c>
      <c r="AX510" s="7">
        <v>440</v>
      </c>
      <c r="AZ510" s="7">
        <f t="shared" si="63"/>
        <v>0</v>
      </c>
      <c r="BA510" s="7">
        <f t="shared" si="64"/>
        <v>0</v>
      </c>
      <c r="BB510" s="7">
        <f t="shared" si="65"/>
        <v>0</v>
      </c>
      <c r="BC510" s="7">
        <f t="shared" si="66"/>
        <v>0</v>
      </c>
      <c r="BD510" s="7">
        <f t="shared" si="67"/>
        <v>0</v>
      </c>
      <c r="BE510" s="7">
        <f t="shared" si="68"/>
        <v>0</v>
      </c>
      <c r="BF510" s="7">
        <f t="shared" si="69"/>
        <v>0</v>
      </c>
      <c r="BG510" s="7">
        <f t="shared" si="70"/>
        <v>0</v>
      </c>
      <c r="BH510" s="7">
        <f t="shared" si="71"/>
        <v>0</v>
      </c>
      <c r="BI510" s="7">
        <f t="shared" si="72"/>
        <v>0</v>
      </c>
      <c r="BJ510" s="7">
        <f t="shared" si="73"/>
        <v>0</v>
      </c>
      <c r="BK510" s="7">
        <f t="shared" si="74"/>
        <v>0</v>
      </c>
      <c r="BL510" s="7">
        <f t="shared" si="75"/>
        <v>0</v>
      </c>
      <c r="BM510" s="7">
        <f t="shared" si="76"/>
        <v>0</v>
      </c>
      <c r="BN510" s="7">
        <f t="shared" si="77"/>
        <v>0</v>
      </c>
      <c r="BO510" s="7">
        <f t="shared" si="78"/>
        <v>0</v>
      </c>
      <c r="BP510" s="7">
        <f t="shared" si="79"/>
        <v>0</v>
      </c>
      <c r="BQ510" s="7">
        <f t="shared" si="80"/>
        <v>0</v>
      </c>
      <c r="BR510" s="7">
        <f t="shared" si="81"/>
        <v>0</v>
      </c>
      <c r="BS510" s="7">
        <f t="shared" si="82"/>
        <v>0</v>
      </c>
      <c r="BT510" s="7">
        <f t="shared" si="83"/>
        <v>0</v>
      </c>
      <c r="BU510" s="7">
        <f t="shared" si="84"/>
        <v>0</v>
      </c>
      <c r="BV510" s="7">
        <f t="shared" si="85"/>
        <v>0</v>
      </c>
      <c r="BW510" s="7">
        <f t="shared" si="86"/>
        <v>0</v>
      </c>
      <c r="BX510" s="7">
        <f t="shared" si="87"/>
        <v>300</v>
      </c>
      <c r="BY510" s="7">
        <f t="shared" si="88"/>
        <v>0</v>
      </c>
      <c r="BZ510" s="7">
        <f t="shared" si="89"/>
        <v>0</v>
      </c>
      <c r="CA510" s="7">
        <f t="shared" si="90"/>
        <v>0</v>
      </c>
      <c r="CB510" s="7">
        <f t="shared" si="91"/>
        <v>0</v>
      </c>
      <c r="CC510" s="7">
        <f t="shared" si="92"/>
        <v>300</v>
      </c>
      <c r="CD510" s="7">
        <f t="shared" si="93"/>
        <v>140</v>
      </c>
      <c r="CE510" s="7">
        <f t="shared" si="94"/>
        <v>0</v>
      </c>
      <c r="CF510" s="7">
        <f t="shared" si="95"/>
        <v>0</v>
      </c>
      <c r="CG510" s="7">
        <f t="shared" si="96"/>
        <v>0</v>
      </c>
      <c r="CH510" s="7">
        <f t="shared" si="97"/>
        <v>0</v>
      </c>
      <c r="CI510" s="7">
        <f t="shared" si="98"/>
        <v>140</v>
      </c>
      <c r="CJ510" s="7">
        <f t="shared" si="99"/>
        <v>0</v>
      </c>
      <c r="CK510" s="7">
        <f t="shared" si="100"/>
        <v>0</v>
      </c>
      <c r="CL510" s="7">
        <f t="shared" si="101"/>
        <v>0</v>
      </c>
      <c r="CM510" s="7">
        <f t="shared" si="102"/>
        <v>0</v>
      </c>
      <c r="CN510" s="7">
        <f t="shared" si="103"/>
        <v>0</v>
      </c>
      <c r="CO510" s="7">
        <f t="shared" si="104"/>
        <v>0</v>
      </c>
      <c r="CP510" s="7">
        <f t="shared" si="105"/>
        <v>0</v>
      </c>
      <c r="CQ510" s="7">
        <f t="shared" si="106"/>
        <v>0</v>
      </c>
      <c r="CR510" s="7">
        <f t="shared" si="107"/>
        <v>0</v>
      </c>
      <c r="CS510" s="7">
        <f t="shared" si="108"/>
        <v>0</v>
      </c>
      <c r="CT510" s="7">
        <f t="shared" si="109"/>
        <v>0</v>
      </c>
      <c r="CU510" s="7">
        <f t="shared" si="110"/>
        <v>0</v>
      </c>
      <c r="CV510" s="7">
        <f t="shared" si="111"/>
        <v>440</v>
      </c>
    </row>
    <row r="511" spans="1:100" hidden="1" x14ac:dyDescent="0.25">
      <c r="A511" t="s">
        <v>182</v>
      </c>
      <c r="B511">
        <v>0</v>
      </c>
      <c r="C511">
        <v>0</v>
      </c>
      <c r="D511">
        <v>0</v>
      </c>
      <c r="E511">
        <v>0</v>
      </c>
      <c r="F511">
        <v>0</v>
      </c>
      <c r="G511">
        <v>0</v>
      </c>
      <c r="H511">
        <v>0</v>
      </c>
      <c r="I511">
        <v>0</v>
      </c>
      <c r="J511">
        <v>0</v>
      </c>
      <c r="K511">
        <v>0</v>
      </c>
      <c r="L511">
        <v>0</v>
      </c>
      <c r="M511">
        <v>0</v>
      </c>
      <c r="N511">
        <v>0</v>
      </c>
      <c r="O511">
        <v>0</v>
      </c>
      <c r="P511">
        <v>0</v>
      </c>
      <c r="Q511">
        <v>0</v>
      </c>
      <c r="R511">
        <v>0</v>
      </c>
      <c r="S511">
        <v>0</v>
      </c>
      <c r="T511">
        <v>0</v>
      </c>
      <c r="U511">
        <v>0</v>
      </c>
      <c r="V511">
        <v>0</v>
      </c>
      <c r="W511">
        <v>0</v>
      </c>
      <c r="X511">
        <v>0</v>
      </c>
      <c r="Y511">
        <v>0</v>
      </c>
      <c r="Z511">
        <v>0</v>
      </c>
      <c r="AA511">
        <v>0</v>
      </c>
      <c r="AB511">
        <v>0</v>
      </c>
      <c r="AC511">
        <v>0</v>
      </c>
      <c r="AD511">
        <v>0</v>
      </c>
      <c r="AE511">
        <v>0</v>
      </c>
      <c r="AF511">
        <v>135</v>
      </c>
      <c r="AG511">
        <v>0</v>
      </c>
      <c r="AH511">
        <v>25</v>
      </c>
      <c r="AI511">
        <v>105</v>
      </c>
      <c r="AJ511">
        <v>0</v>
      </c>
      <c r="AK511">
        <v>265</v>
      </c>
      <c r="AL511">
        <v>0</v>
      </c>
      <c r="AM511">
        <v>0</v>
      </c>
      <c r="AN511">
        <v>0</v>
      </c>
      <c r="AO511">
        <v>0</v>
      </c>
      <c r="AP511">
        <v>0</v>
      </c>
      <c r="AQ511">
        <v>0</v>
      </c>
      <c r="AR511">
        <v>0</v>
      </c>
      <c r="AS511">
        <v>0</v>
      </c>
      <c r="AT511">
        <v>0</v>
      </c>
      <c r="AU511">
        <v>0</v>
      </c>
      <c r="AV511">
        <v>0</v>
      </c>
      <c r="AW511">
        <v>0</v>
      </c>
      <c r="AX511" s="7">
        <v>265</v>
      </c>
      <c r="AZ511" s="7">
        <f t="shared" si="63"/>
        <v>0</v>
      </c>
      <c r="BA511" s="7">
        <f t="shared" si="64"/>
        <v>0</v>
      </c>
      <c r="BB511" s="7">
        <f t="shared" si="65"/>
        <v>0</v>
      </c>
      <c r="BC511" s="7">
        <f t="shared" si="66"/>
        <v>0</v>
      </c>
      <c r="BD511" s="7">
        <f t="shared" si="67"/>
        <v>0</v>
      </c>
      <c r="BE511" s="7">
        <f t="shared" si="68"/>
        <v>0</v>
      </c>
      <c r="BF511" s="7">
        <f t="shared" si="69"/>
        <v>0</v>
      </c>
      <c r="BG511" s="7">
        <f t="shared" si="70"/>
        <v>0</v>
      </c>
      <c r="BH511" s="7">
        <f t="shared" si="71"/>
        <v>0</v>
      </c>
      <c r="BI511" s="7">
        <f t="shared" si="72"/>
        <v>0</v>
      </c>
      <c r="BJ511" s="7">
        <f t="shared" si="73"/>
        <v>0</v>
      </c>
      <c r="BK511" s="7">
        <f t="shared" si="74"/>
        <v>0</v>
      </c>
      <c r="BL511" s="7">
        <f t="shared" si="75"/>
        <v>0</v>
      </c>
      <c r="BM511" s="7">
        <f t="shared" si="76"/>
        <v>0</v>
      </c>
      <c r="BN511" s="7">
        <f t="shared" si="77"/>
        <v>0</v>
      </c>
      <c r="BO511" s="7">
        <f t="shared" si="78"/>
        <v>0</v>
      </c>
      <c r="BP511" s="7">
        <f t="shared" si="79"/>
        <v>0</v>
      </c>
      <c r="BQ511" s="7">
        <f t="shared" si="80"/>
        <v>0</v>
      </c>
      <c r="BR511" s="7">
        <f t="shared" si="81"/>
        <v>0</v>
      </c>
      <c r="BS511" s="7">
        <f t="shared" si="82"/>
        <v>0</v>
      </c>
      <c r="BT511" s="7">
        <f t="shared" si="83"/>
        <v>0</v>
      </c>
      <c r="BU511" s="7">
        <f t="shared" si="84"/>
        <v>0</v>
      </c>
      <c r="BV511" s="7">
        <f t="shared" si="85"/>
        <v>0</v>
      </c>
      <c r="BW511" s="7">
        <f t="shared" si="86"/>
        <v>0</v>
      </c>
      <c r="BX511" s="7">
        <f t="shared" si="87"/>
        <v>0</v>
      </c>
      <c r="BY511" s="7">
        <f t="shared" si="88"/>
        <v>0</v>
      </c>
      <c r="BZ511" s="7">
        <f t="shared" si="89"/>
        <v>0</v>
      </c>
      <c r="CA511" s="7">
        <f t="shared" si="90"/>
        <v>0</v>
      </c>
      <c r="CB511" s="7">
        <f t="shared" si="91"/>
        <v>0</v>
      </c>
      <c r="CC511" s="7">
        <f t="shared" si="92"/>
        <v>0</v>
      </c>
      <c r="CD511" s="7">
        <f t="shared" si="93"/>
        <v>135</v>
      </c>
      <c r="CE511" s="7">
        <f t="shared" si="94"/>
        <v>0</v>
      </c>
      <c r="CF511" s="7">
        <f t="shared" si="95"/>
        <v>25</v>
      </c>
      <c r="CG511" s="7">
        <f t="shared" si="96"/>
        <v>105</v>
      </c>
      <c r="CH511" s="7">
        <f t="shared" si="97"/>
        <v>0</v>
      </c>
      <c r="CI511" s="7">
        <f t="shared" si="98"/>
        <v>265</v>
      </c>
      <c r="CJ511" s="7">
        <f t="shared" si="99"/>
        <v>0</v>
      </c>
      <c r="CK511" s="7">
        <f t="shared" si="100"/>
        <v>0</v>
      </c>
      <c r="CL511" s="7">
        <f t="shared" si="101"/>
        <v>0</v>
      </c>
      <c r="CM511" s="7">
        <f t="shared" si="102"/>
        <v>0</v>
      </c>
      <c r="CN511" s="7">
        <f t="shared" si="103"/>
        <v>0</v>
      </c>
      <c r="CO511" s="7">
        <f t="shared" si="104"/>
        <v>0</v>
      </c>
      <c r="CP511" s="7">
        <f t="shared" si="105"/>
        <v>0</v>
      </c>
      <c r="CQ511" s="7">
        <f t="shared" si="106"/>
        <v>0</v>
      </c>
      <c r="CR511" s="7">
        <f t="shared" si="107"/>
        <v>0</v>
      </c>
      <c r="CS511" s="7">
        <f t="shared" si="108"/>
        <v>0</v>
      </c>
      <c r="CT511" s="7">
        <f t="shared" si="109"/>
        <v>0</v>
      </c>
      <c r="CU511" s="7">
        <f t="shared" si="110"/>
        <v>0</v>
      </c>
      <c r="CV511" s="7">
        <f t="shared" si="111"/>
        <v>265</v>
      </c>
    </row>
    <row r="512" spans="1:100" hidden="1" x14ac:dyDescent="0.25">
      <c r="A512" t="s">
        <v>125</v>
      </c>
      <c r="B512">
        <v>0</v>
      </c>
      <c r="C512">
        <v>0</v>
      </c>
      <c r="D512">
        <v>0</v>
      </c>
      <c r="E512">
        <v>0</v>
      </c>
      <c r="F512">
        <v>0</v>
      </c>
      <c r="G512">
        <v>0</v>
      </c>
      <c r="H512">
        <v>0</v>
      </c>
      <c r="I512">
        <v>0</v>
      </c>
      <c r="J512">
        <v>0</v>
      </c>
      <c r="K512">
        <v>0</v>
      </c>
      <c r="L512">
        <v>0</v>
      </c>
      <c r="M512">
        <v>0</v>
      </c>
      <c r="N512">
        <v>0</v>
      </c>
      <c r="O512">
        <v>0</v>
      </c>
      <c r="P512">
        <v>0</v>
      </c>
      <c r="Q512">
        <v>0</v>
      </c>
      <c r="R512">
        <v>0</v>
      </c>
      <c r="S512">
        <v>0</v>
      </c>
      <c r="T512">
        <v>0</v>
      </c>
      <c r="U512">
        <v>0</v>
      </c>
      <c r="V512">
        <v>0</v>
      </c>
      <c r="W512">
        <v>0</v>
      </c>
      <c r="X512">
        <v>0</v>
      </c>
      <c r="Y512">
        <v>0</v>
      </c>
      <c r="Z512">
        <v>0</v>
      </c>
      <c r="AA512">
        <v>0</v>
      </c>
      <c r="AB512">
        <v>0</v>
      </c>
      <c r="AC512">
        <v>0</v>
      </c>
      <c r="AD512">
        <v>0</v>
      </c>
      <c r="AE512">
        <v>0</v>
      </c>
      <c r="AF512">
        <v>5</v>
      </c>
      <c r="AG512">
        <v>0</v>
      </c>
      <c r="AH512">
        <v>0</v>
      </c>
      <c r="AI512">
        <v>0</v>
      </c>
      <c r="AJ512">
        <v>0</v>
      </c>
      <c r="AK512">
        <v>5</v>
      </c>
      <c r="AL512">
        <v>0</v>
      </c>
      <c r="AM512">
        <v>0</v>
      </c>
      <c r="AN512">
        <v>0</v>
      </c>
      <c r="AO512">
        <v>0</v>
      </c>
      <c r="AP512">
        <v>0</v>
      </c>
      <c r="AQ512">
        <v>0</v>
      </c>
      <c r="AR512">
        <v>0</v>
      </c>
      <c r="AS512">
        <v>0</v>
      </c>
      <c r="AT512">
        <v>0</v>
      </c>
      <c r="AU512">
        <v>0</v>
      </c>
      <c r="AV512">
        <v>0</v>
      </c>
      <c r="AW512">
        <v>0</v>
      </c>
      <c r="AX512" s="7">
        <v>5</v>
      </c>
      <c r="AZ512" s="7">
        <f t="shared" si="63"/>
        <v>0</v>
      </c>
      <c r="BA512" s="7">
        <f t="shared" si="64"/>
        <v>0</v>
      </c>
      <c r="BB512" s="7">
        <f t="shared" si="65"/>
        <v>0</v>
      </c>
      <c r="BC512" s="7">
        <f t="shared" si="66"/>
        <v>0</v>
      </c>
      <c r="BD512" s="7">
        <f t="shared" si="67"/>
        <v>0</v>
      </c>
      <c r="BE512" s="7">
        <f t="shared" si="68"/>
        <v>0</v>
      </c>
      <c r="BF512" s="7">
        <f t="shared" si="69"/>
        <v>0</v>
      </c>
      <c r="BG512" s="7">
        <f t="shared" si="70"/>
        <v>0</v>
      </c>
      <c r="BH512" s="7">
        <f t="shared" si="71"/>
        <v>0</v>
      </c>
      <c r="BI512" s="7">
        <f t="shared" si="72"/>
        <v>0</v>
      </c>
      <c r="BJ512" s="7">
        <f t="shared" si="73"/>
        <v>0</v>
      </c>
      <c r="BK512" s="7">
        <f t="shared" si="74"/>
        <v>0</v>
      </c>
      <c r="BL512" s="7">
        <f t="shared" si="75"/>
        <v>0</v>
      </c>
      <c r="BM512" s="7">
        <f t="shared" si="76"/>
        <v>0</v>
      </c>
      <c r="BN512" s="7">
        <f t="shared" si="77"/>
        <v>0</v>
      </c>
      <c r="BO512" s="7">
        <f t="shared" si="78"/>
        <v>0</v>
      </c>
      <c r="BP512" s="7">
        <f t="shared" si="79"/>
        <v>0</v>
      </c>
      <c r="BQ512" s="7">
        <f t="shared" si="80"/>
        <v>0</v>
      </c>
      <c r="BR512" s="7">
        <f t="shared" si="81"/>
        <v>0</v>
      </c>
      <c r="BS512" s="7">
        <f t="shared" si="82"/>
        <v>0</v>
      </c>
      <c r="BT512" s="7">
        <f t="shared" si="83"/>
        <v>0</v>
      </c>
      <c r="BU512" s="7">
        <f t="shared" si="84"/>
        <v>0</v>
      </c>
      <c r="BV512" s="7">
        <f t="shared" si="85"/>
        <v>0</v>
      </c>
      <c r="BW512" s="7">
        <f t="shared" si="86"/>
        <v>0</v>
      </c>
      <c r="BX512" s="7">
        <f t="shared" si="87"/>
        <v>0</v>
      </c>
      <c r="BY512" s="7">
        <f t="shared" si="88"/>
        <v>0</v>
      </c>
      <c r="BZ512" s="7">
        <f t="shared" si="89"/>
        <v>0</v>
      </c>
      <c r="CA512" s="7">
        <f t="shared" si="90"/>
        <v>0</v>
      </c>
      <c r="CB512" s="7">
        <f t="shared" si="91"/>
        <v>0</v>
      </c>
      <c r="CC512" s="7">
        <f t="shared" si="92"/>
        <v>0</v>
      </c>
      <c r="CD512" s="7">
        <f t="shared" si="93"/>
        <v>5</v>
      </c>
      <c r="CE512" s="7">
        <f t="shared" si="94"/>
        <v>0</v>
      </c>
      <c r="CF512" s="7">
        <f t="shared" si="95"/>
        <v>0</v>
      </c>
      <c r="CG512" s="7">
        <f t="shared" si="96"/>
        <v>0</v>
      </c>
      <c r="CH512" s="7">
        <f t="shared" si="97"/>
        <v>0</v>
      </c>
      <c r="CI512" s="7">
        <f t="shared" si="98"/>
        <v>5</v>
      </c>
      <c r="CJ512" s="7">
        <f t="shared" si="99"/>
        <v>0</v>
      </c>
      <c r="CK512" s="7">
        <f t="shared" si="100"/>
        <v>0</v>
      </c>
      <c r="CL512" s="7">
        <f t="shared" si="101"/>
        <v>0</v>
      </c>
      <c r="CM512" s="7">
        <f t="shared" si="102"/>
        <v>0</v>
      </c>
      <c r="CN512" s="7">
        <f t="shared" si="103"/>
        <v>0</v>
      </c>
      <c r="CO512" s="7">
        <f t="shared" si="104"/>
        <v>0</v>
      </c>
      <c r="CP512" s="7">
        <f t="shared" si="105"/>
        <v>0</v>
      </c>
      <c r="CQ512" s="7">
        <f t="shared" si="106"/>
        <v>0</v>
      </c>
      <c r="CR512" s="7">
        <f t="shared" si="107"/>
        <v>0</v>
      </c>
      <c r="CS512" s="7">
        <f t="shared" si="108"/>
        <v>0</v>
      </c>
      <c r="CT512" s="7">
        <f t="shared" si="109"/>
        <v>0</v>
      </c>
      <c r="CU512" s="7">
        <f t="shared" si="110"/>
        <v>0</v>
      </c>
      <c r="CV512" s="7">
        <f t="shared" si="111"/>
        <v>5</v>
      </c>
    </row>
    <row r="513" spans="1:100" hidden="1" x14ac:dyDescent="0.25">
      <c r="A513" t="s">
        <v>127</v>
      </c>
      <c r="B513">
        <v>0</v>
      </c>
      <c r="C513">
        <v>0</v>
      </c>
      <c r="D513">
        <v>0</v>
      </c>
      <c r="E513">
        <v>0</v>
      </c>
      <c r="F513">
        <v>0</v>
      </c>
      <c r="G513">
        <v>0</v>
      </c>
      <c r="H513">
        <v>85</v>
      </c>
      <c r="I513">
        <v>30</v>
      </c>
      <c r="J513">
        <v>0</v>
      </c>
      <c r="K513">
        <v>0</v>
      </c>
      <c r="L513">
        <v>0</v>
      </c>
      <c r="M513">
        <v>115</v>
      </c>
      <c r="N513">
        <v>0</v>
      </c>
      <c r="O513">
        <v>0</v>
      </c>
      <c r="P513">
        <v>0</v>
      </c>
      <c r="Q513">
        <v>0</v>
      </c>
      <c r="R513">
        <v>0</v>
      </c>
      <c r="S513">
        <v>0</v>
      </c>
      <c r="T513">
        <v>60</v>
      </c>
      <c r="U513">
        <v>5</v>
      </c>
      <c r="V513">
        <v>0</v>
      </c>
      <c r="W513">
        <v>0</v>
      </c>
      <c r="X513">
        <v>0</v>
      </c>
      <c r="Y513">
        <v>65</v>
      </c>
      <c r="Z513">
        <v>145</v>
      </c>
      <c r="AA513">
        <v>10</v>
      </c>
      <c r="AB513">
        <v>10</v>
      </c>
      <c r="AC513">
        <v>0</v>
      </c>
      <c r="AD513">
        <v>0</v>
      </c>
      <c r="AE513">
        <v>165</v>
      </c>
      <c r="AF513">
        <v>200</v>
      </c>
      <c r="AG513">
        <v>70</v>
      </c>
      <c r="AH513">
        <v>30</v>
      </c>
      <c r="AI513">
        <v>0</v>
      </c>
      <c r="AJ513">
        <v>0</v>
      </c>
      <c r="AK513">
        <v>305</v>
      </c>
      <c r="AL513">
        <v>225</v>
      </c>
      <c r="AM513">
        <v>95</v>
      </c>
      <c r="AN513">
        <v>25</v>
      </c>
      <c r="AO513">
        <v>0</v>
      </c>
      <c r="AP513">
        <v>0</v>
      </c>
      <c r="AQ513">
        <v>345</v>
      </c>
      <c r="AR513">
        <v>0</v>
      </c>
      <c r="AS513">
        <v>0</v>
      </c>
      <c r="AT513">
        <v>0</v>
      </c>
      <c r="AU513">
        <v>0</v>
      </c>
      <c r="AV513">
        <v>0</v>
      </c>
      <c r="AW513">
        <v>0</v>
      </c>
      <c r="AX513" s="7">
        <v>995</v>
      </c>
      <c r="AZ513" s="7">
        <f t="shared" si="63"/>
        <v>0</v>
      </c>
      <c r="BA513" s="7">
        <f t="shared" si="64"/>
        <v>0</v>
      </c>
      <c r="BB513" s="7">
        <f t="shared" si="65"/>
        <v>0</v>
      </c>
      <c r="BC513" s="7">
        <f t="shared" si="66"/>
        <v>0</v>
      </c>
      <c r="BD513" s="7">
        <f t="shared" si="67"/>
        <v>0</v>
      </c>
      <c r="BE513" s="7">
        <f t="shared" si="68"/>
        <v>0</v>
      </c>
      <c r="BF513" s="7">
        <f t="shared" si="69"/>
        <v>85</v>
      </c>
      <c r="BG513" s="7">
        <f t="shared" si="70"/>
        <v>30</v>
      </c>
      <c r="BH513" s="7">
        <f t="shared" si="71"/>
        <v>0</v>
      </c>
      <c r="BI513" s="7">
        <f t="shared" si="72"/>
        <v>0</v>
      </c>
      <c r="BJ513" s="7">
        <f t="shared" si="73"/>
        <v>0</v>
      </c>
      <c r="BK513" s="7">
        <f t="shared" si="74"/>
        <v>115</v>
      </c>
      <c r="BL513" s="7">
        <f t="shared" si="75"/>
        <v>0</v>
      </c>
      <c r="BM513" s="7">
        <f t="shared" si="76"/>
        <v>0</v>
      </c>
      <c r="BN513" s="7">
        <f t="shared" si="77"/>
        <v>0</v>
      </c>
      <c r="BO513" s="7">
        <f t="shared" si="78"/>
        <v>0</v>
      </c>
      <c r="BP513" s="7">
        <f t="shared" si="79"/>
        <v>0</v>
      </c>
      <c r="BQ513" s="7">
        <f t="shared" si="80"/>
        <v>0</v>
      </c>
      <c r="BR513" s="7">
        <f t="shared" si="81"/>
        <v>60</v>
      </c>
      <c r="BS513" s="7">
        <f t="shared" si="82"/>
        <v>5</v>
      </c>
      <c r="BT513" s="7">
        <f t="shared" si="83"/>
        <v>0</v>
      </c>
      <c r="BU513" s="7">
        <f t="shared" si="84"/>
        <v>0</v>
      </c>
      <c r="BV513" s="7">
        <f t="shared" si="85"/>
        <v>0</v>
      </c>
      <c r="BW513" s="7">
        <f t="shared" si="86"/>
        <v>65</v>
      </c>
      <c r="BX513" s="7">
        <f t="shared" si="87"/>
        <v>145</v>
      </c>
      <c r="BY513" s="7">
        <f t="shared" si="88"/>
        <v>10</v>
      </c>
      <c r="BZ513" s="7">
        <f t="shared" si="89"/>
        <v>10</v>
      </c>
      <c r="CA513" s="7">
        <f t="shared" si="90"/>
        <v>0</v>
      </c>
      <c r="CB513" s="7">
        <f t="shared" si="91"/>
        <v>0</v>
      </c>
      <c r="CC513" s="7">
        <f t="shared" si="92"/>
        <v>165</v>
      </c>
      <c r="CD513" s="7">
        <f t="shared" si="93"/>
        <v>200</v>
      </c>
      <c r="CE513" s="7">
        <f t="shared" si="94"/>
        <v>70</v>
      </c>
      <c r="CF513" s="7">
        <f t="shared" si="95"/>
        <v>30</v>
      </c>
      <c r="CG513" s="7">
        <f t="shared" si="96"/>
        <v>0</v>
      </c>
      <c r="CH513" s="7">
        <f t="shared" si="97"/>
        <v>0</v>
      </c>
      <c r="CI513" s="7">
        <f t="shared" si="98"/>
        <v>305</v>
      </c>
      <c r="CJ513" s="7">
        <f t="shared" si="99"/>
        <v>225</v>
      </c>
      <c r="CK513" s="7">
        <f t="shared" si="100"/>
        <v>95</v>
      </c>
      <c r="CL513" s="7">
        <f t="shared" si="101"/>
        <v>25</v>
      </c>
      <c r="CM513" s="7">
        <f t="shared" si="102"/>
        <v>0</v>
      </c>
      <c r="CN513" s="7">
        <f t="shared" si="103"/>
        <v>0</v>
      </c>
      <c r="CO513" s="7">
        <f t="shared" si="104"/>
        <v>345</v>
      </c>
      <c r="CP513" s="7">
        <f t="shared" si="105"/>
        <v>0</v>
      </c>
      <c r="CQ513" s="7">
        <f t="shared" si="106"/>
        <v>0</v>
      </c>
      <c r="CR513" s="7">
        <f t="shared" si="107"/>
        <v>0</v>
      </c>
      <c r="CS513" s="7">
        <f t="shared" si="108"/>
        <v>0</v>
      </c>
      <c r="CT513" s="7">
        <f t="shared" si="109"/>
        <v>0</v>
      </c>
      <c r="CU513" s="7">
        <f t="shared" si="110"/>
        <v>0</v>
      </c>
      <c r="CV513" s="7">
        <f t="shared" si="111"/>
        <v>995</v>
      </c>
    </row>
    <row r="514" spans="1:100" hidden="1" x14ac:dyDescent="0.25">
      <c r="A514" t="s">
        <v>129</v>
      </c>
      <c r="B514">
        <v>0</v>
      </c>
      <c r="C514">
        <v>0</v>
      </c>
      <c r="D514">
        <v>0</v>
      </c>
      <c r="E514">
        <v>0</v>
      </c>
      <c r="F514">
        <v>0</v>
      </c>
      <c r="G514">
        <v>0</v>
      </c>
      <c r="H514">
        <v>0</v>
      </c>
      <c r="I514">
        <v>0</v>
      </c>
      <c r="J514">
        <v>0</v>
      </c>
      <c r="K514">
        <v>0</v>
      </c>
      <c r="L514">
        <v>0</v>
      </c>
      <c r="M514">
        <v>0</v>
      </c>
      <c r="N514">
        <v>0</v>
      </c>
      <c r="O514">
        <v>0</v>
      </c>
      <c r="P514">
        <v>0</v>
      </c>
      <c r="Q514">
        <v>0</v>
      </c>
      <c r="R514">
        <v>0</v>
      </c>
      <c r="S514">
        <v>0</v>
      </c>
      <c r="T514">
        <v>0</v>
      </c>
      <c r="U514">
        <v>0</v>
      </c>
      <c r="V514">
        <v>0</v>
      </c>
      <c r="W514">
        <v>0</v>
      </c>
      <c r="X514">
        <v>0</v>
      </c>
      <c r="Y514">
        <v>0</v>
      </c>
      <c r="Z514">
        <v>0</v>
      </c>
      <c r="AA514">
        <v>0</v>
      </c>
      <c r="AB514">
        <v>0</v>
      </c>
      <c r="AC514">
        <v>0</v>
      </c>
      <c r="AD514">
        <v>0</v>
      </c>
      <c r="AE514">
        <v>0</v>
      </c>
      <c r="AF514">
        <v>635</v>
      </c>
      <c r="AG514">
        <v>250</v>
      </c>
      <c r="AH514">
        <v>10</v>
      </c>
      <c r="AI514">
        <v>0</v>
      </c>
      <c r="AJ514">
        <v>0</v>
      </c>
      <c r="AK514">
        <v>900</v>
      </c>
      <c r="AL514">
        <v>835</v>
      </c>
      <c r="AM514">
        <v>0</v>
      </c>
      <c r="AN514">
        <v>0</v>
      </c>
      <c r="AO514">
        <v>0</v>
      </c>
      <c r="AP514">
        <v>0</v>
      </c>
      <c r="AQ514">
        <v>835</v>
      </c>
      <c r="AR514">
        <v>0</v>
      </c>
      <c r="AS514">
        <v>0</v>
      </c>
      <c r="AT514">
        <v>0</v>
      </c>
      <c r="AU514">
        <v>0</v>
      </c>
      <c r="AV514">
        <v>0</v>
      </c>
      <c r="AW514">
        <v>0</v>
      </c>
      <c r="AX514" s="7">
        <v>1735</v>
      </c>
      <c r="AZ514" s="7">
        <f t="shared" si="63"/>
        <v>0</v>
      </c>
      <c r="BA514" s="7">
        <f t="shared" si="64"/>
        <v>0</v>
      </c>
      <c r="BB514" s="7">
        <f t="shared" si="65"/>
        <v>0</v>
      </c>
      <c r="BC514" s="7">
        <f t="shared" si="66"/>
        <v>0</v>
      </c>
      <c r="BD514" s="7">
        <f t="shared" si="67"/>
        <v>0</v>
      </c>
      <c r="BE514" s="7">
        <f t="shared" si="68"/>
        <v>0</v>
      </c>
      <c r="BF514" s="7">
        <f t="shared" si="69"/>
        <v>0</v>
      </c>
      <c r="BG514" s="7">
        <f t="shared" si="70"/>
        <v>0</v>
      </c>
      <c r="BH514" s="7">
        <f t="shared" si="71"/>
        <v>0</v>
      </c>
      <c r="BI514" s="7">
        <f t="shared" si="72"/>
        <v>0</v>
      </c>
      <c r="BJ514" s="7">
        <f t="shared" si="73"/>
        <v>0</v>
      </c>
      <c r="BK514" s="7">
        <f t="shared" si="74"/>
        <v>0</v>
      </c>
      <c r="BL514" s="7">
        <f t="shared" si="75"/>
        <v>0</v>
      </c>
      <c r="BM514" s="7">
        <f t="shared" si="76"/>
        <v>0</v>
      </c>
      <c r="BN514" s="7">
        <f t="shared" si="77"/>
        <v>0</v>
      </c>
      <c r="BO514" s="7">
        <f t="shared" si="78"/>
        <v>0</v>
      </c>
      <c r="BP514" s="7">
        <f t="shared" si="79"/>
        <v>0</v>
      </c>
      <c r="BQ514" s="7">
        <f t="shared" si="80"/>
        <v>0</v>
      </c>
      <c r="BR514" s="7">
        <f t="shared" si="81"/>
        <v>0</v>
      </c>
      <c r="BS514" s="7">
        <f t="shared" si="82"/>
        <v>0</v>
      </c>
      <c r="BT514" s="7">
        <f t="shared" si="83"/>
        <v>0</v>
      </c>
      <c r="BU514" s="7">
        <f t="shared" si="84"/>
        <v>0</v>
      </c>
      <c r="BV514" s="7">
        <f t="shared" si="85"/>
        <v>0</v>
      </c>
      <c r="BW514" s="7">
        <f t="shared" si="86"/>
        <v>0</v>
      </c>
      <c r="BX514" s="7">
        <f t="shared" si="87"/>
        <v>0</v>
      </c>
      <c r="BY514" s="7">
        <f t="shared" si="88"/>
        <v>0</v>
      </c>
      <c r="BZ514" s="7">
        <f t="shared" si="89"/>
        <v>0</v>
      </c>
      <c r="CA514" s="7">
        <f t="shared" si="90"/>
        <v>0</v>
      </c>
      <c r="CB514" s="7">
        <f t="shared" si="91"/>
        <v>0</v>
      </c>
      <c r="CC514" s="7">
        <f t="shared" si="92"/>
        <v>0</v>
      </c>
      <c r="CD514" s="7">
        <f t="shared" si="93"/>
        <v>635</v>
      </c>
      <c r="CE514" s="7">
        <f t="shared" si="94"/>
        <v>250</v>
      </c>
      <c r="CF514" s="7">
        <f t="shared" si="95"/>
        <v>10</v>
      </c>
      <c r="CG514" s="7">
        <f t="shared" si="96"/>
        <v>0</v>
      </c>
      <c r="CH514" s="7">
        <f t="shared" si="97"/>
        <v>0</v>
      </c>
      <c r="CI514" s="7">
        <f t="shared" si="98"/>
        <v>900</v>
      </c>
      <c r="CJ514" s="7">
        <f t="shared" si="99"/>
        <v>835</v>
      </c>
      <c r="CK514" s="7">
        <f t="shared" si="100"/>
        <v>0</v>
      </c>
      <c r="CL514" s="7">
        <f t="shared" si="101"/>
        <v>0</v>
      </c>
      <c r="CM514" s="7">
        <f t="shared" si="102"/>
        <v>0</v>
      </c>
      <c r="CN514" s="7">
        <f t="shared" si="103"/>
        <v>0</v>
      </c>
      <c r="CO514" s="7">
        <f t="shared" si="104"/>
        <v>835</v>
      </c>
      <c r="CP514" s="7">
        <f t="shared" si="105"/>
        <v>0</v>
      </c>
      <c r="CQ514" s="7">
        <f t="shared" si="106"/>
        <v>0</v>
      </c>
      <c r="CR514" s="7">
        <f t="shared" si="107"/>
        <v>0</v>
      </c>
      <c r="CS514" s="7">
        <f t="shared" si="108"/>
        <v>0</v>
      </c>
      <c r="CT514" s="7">
        <f t="shared" si="109"/>
        <v>0</v>
      </c>
      <c r="CU514" s="7">
        <f t="shared" si="110"/>
        <v>0</v>
      </c>
      <c r="CV514" s="7">
        <f t="shared" si="111"/>
        <v>1735</v>
      </c>
    </row>
    <row r="515" spans="1:100" hidden="1" x14ac:dyDescent="0.25">
      <c r="A515" t="s">
        <v>130</v>
      </c>
      <c r="B515">
        <v>0</v>
      </c>
      <c r="C515">
        <v>0</v>
      </c>
      <c r="D515">
        <v>0</v>
      </c>
      <c r="E515">
        <v>0</v>
      </c>
      <c r="F515">
        <v>0</v>
      </c>
      <c r="G515">
        <v>0</v>
      </c>
      <c r="H515">
        <v>0</v>
      </c>
      <c r="I515">
        <v>0</v>
      </c>
      <c r="J515">
        <v>0</v>
      </c>
      <c r="K515">
        <v>0</v>
      </c>
      <c r="L515">
        <v>0</v>
      </c>
      <c r="M515">
        <v>0</v>
      </c>
      <c r="N515">
        <v>0</v>
      </c>
      <c r="O515">
        <v>0</v>
      </c>
      <c r="P515">
        <v>0</v>
      </c>
      <c r="Q515">
        <v>0</v>
      </c>
      <c r="R515">
        <v>0</v>
      </c>
      <c r="S515">
        <v>0</v>
      </c>
      <c r="T515">
        <v>0</v>
      </c>
      <c r="U515">
        <v>0</v>
      </c>
      <c r="V515">
        <v>0</v>
      </c>
      <c r="W515">
        <v>0</v>
      </c>
      <c r="X515">
        <v>0</v>
      </c>
      <c r="Y515">
        <v>0</v>
      </c>
      <c r="Z515">
        <v>0</v>
      </c>
      <c r="AA515">
        <v>0</v>
      </c>
      <c r="AB515">
        <v>0</v>
      </c>
      <c r="AC515">
        <v>0</v>
      </c>
      <c r="AD515">
        <v>0</v>
      </c>
      <c r="AE515">
        <v>0</v>
      </c>
      <c r="AF515">
        <v>0</v>
      </c>
      <c r="AG515">
        <v>0</v>
      </c>
      <c r="AH515">
        <v>0</v>
      </c>
      <c r="AI515">
        <v>425</v>
      </c>
      <c r="AJ515">
        <v>0</v>
      </c>
      <c r="AK515">
        <v>425</v>
      </c>
      <c r="AL515">
        <v>355</v>
      </c>
      <c r="AM515">
        <v>0</v>
      </c>
      <c r="AN515">
        <v>0</v>
      </c>
      <c r="AO515">
        <v>135</v>
      </c>
      <c r="AP515">
        <v>0</v>
      </c>
      <c r="AQ515">
        <v>490</v>
      </c>
      <c r="AR515">
        <v>0</v>
      </c>
      <c r="AS515">
        <v>0</v>
      </c>
      <c r="AT515">
        <v>0</v>
      </c>
      <c r="AU515">
        <v>0</v>
      </c>
      <c r="AV515">
        <v>0</v>
      </c>
      <c r="AW515">
        <v>0</v>
      </c>
      <c r="AX515" s="7">
        <v>920</v>
      </c>
      <c r="AZ515" s="7">
        <f t="shared" si="63"/>
        <v>0</v>
      </c>
      <c r="BA515" s="7">
        <f t="shared" si="64"/>
        <v>0</v>
      </c>
      <c r="BB515" s="7">
        <f t="shared" si="65"/>
        <v>0</v>
      </c>
      <c r="BC515" s="7">
        <f t="shared" si="66"/>
        <v>0</v>
      </c>
      <c r="BD515" s="7">
        <f t="shared" si="67"/>
        <v>0</v>
      </c>
      <c r="BE515" s="7">
        <f t="shared" si="68"/>
        <v>0</v>
      </c>
      <c r="BF515" s="7">
        <f t="shared" si="69"/>
        <v>0</v>
      </c>
      <c r="BG515" s="7">
        <f t="shared" si="70"/>
        <v>0</v>
      </c>
      <c r="BH515" s="7">
        <f t="shared" si="71"/>
        <v>0</v>
      </c>
      <c r="BI515" s="7">
        <f t="shared" si="72"/>
        <v>0</v>
      </c>
      <c r="BJ515" s="7">
        <f t="shared" si="73"/>
        <v>0</v>
      </c>
      <c r="BK515" s="7">
        <f t="shared" si="74"/>
        <v>0</v>
      </c>
      <c r="BL515" s="7">
        <f t="shared" si="75"/>
        <v>0</v>
      </c>
      <c r="BM515" s="7">
        <f t="shared" si="76"/>
        <v>0</v>
      </c>
      <c r="BN515" s="7">
        <f t="shared" si="77"/>
        <v>0</v>
      </c>
      <c r="BO515" s="7">
        <f t="shared" si="78"/>
        <v>0</v>
      </c>
      <c r="BP515" s="7">
        <f t="shared" si="79"/>
        <v>0</v>
      </c>
      <c r="BQ515" s="7">
        <f t="shared" si="80"/>
        <v>0</v>
      </c>
      <c r="BR515" s="7">
        <f t="shared" si="81"/>
        <v>0</v>
      </c>
      <c r="BS515" s="7">
        <f t="shared" si="82"/>
        <v>0</v>
      </c>
      <c r="BT515" s="7">
        <f t="shared" si="83"/>
        <v>0</v>
      </c>
      <c r="BU515" s="7">
        <f t="shared" si="84"/>
        <v>0</v>
      </c>
      <c r="BV515" s="7">
        <f t="shared" si="85"/>
        <v>0</v>
      </c>
      <c r="BW515" s="7">
        <f t="shared" si="86"/>
        <v>0</v>
      </c>
      <c r="BX515" s="7">
        <f t="shared" si="87"/>
        <v>0</v>
      </c>
      <c r="BY515" s="7">
        <f t="shared" si="88"/>
        <v>0</v>
      </c>
      <c r="BZ515" s="7">
        <f t="shared" si="89"/>
        <v>0</v>
      </c>
      <c r="CA515" s="7">
        <f t="shared" si="90"/>
        <v>0</v>
      </c>
      <c r="CB515" s="7">
        <f t="shared" si="91"/>
        <v>0</v>
      </c>
      <c r="CC515" s="7">
        <f t="shared" si="92"/>
        <v>0</v>
      </c>
      <c r="CD515" s="7">
        <f t="shared" si="93"/>
        <v>0</v>
      </c>
      <c r="CE515" s="7">
        <f t="shared" si="94"/>
        <v>0</v>
      </c>
      <c r="CF515" s="7">
        <f t="shared" si="95"/>
        <v>0</v>
      </c>
      <c r="CG515" s="7">
        <f t="shared" si="96"/>
        <v>425</v>
      </c>
      <c r="CH515" s="7">
        <f t="shared" si="97"/>
        <v>0</v>
      </c>
      <c r="CI515" s="7">
        <f t="shared" si="98"/>
        <v>425</v>
      </c>
      <c r="CJ515" s="7">
        <f t="shared" si="99"/>
        <v>355</v>
      </c>
      <c r="CK515" s="7">
        <f t="shared" si="100"/>
        <v>0</v>
      </c>
      <c r="CL515" s="7">
        <f t="shared" si="101"/>
        <v>0</v>
      </c>
      <c r="CM515" s="7">
        <f t="shared" si="102"/>
        <v>135</v>
      </c>
      <c r="CN515" s="7">
        <f t="shared" si="103"/>
        <v>0</v>
      </c>
      <c r="CO515" s="7">
        <f t="shared" si="104"/>
        <v>490</v>
      </c>
      <c r="CP515" s="7">
        <f t="shared" si="105"/>
        <v>0</v>
      </c>
      <c r="CQ515" s="7">
        <f t="shared" si="106"/>
        <v>0</v>
      </c>
      <c r="CR515" s="7">
        <f t="shared" si="107"/>
        <v>0</v>
      </c>
      <c r="CS515" s="7">
        <f t="shared" si="108"/>
        <v>0</v>
      </c>
      <c r="CT515" s="7">
        <f t="shared" si="109"/>
        <v>0</v>
      </c>
      <c r="CU515" s="7">
        <f t="shared" si="110"/>
        <v>0</v>
      </c>
      <c r="CV515" s="7">
        <f t="shared" si="111"/>
        <v>920</v>
      </c>
    </row>
    <row r="516" spans="1:100" hidden="1" x14ac:dyDescent="0.25">
      <c r="A516" t="s">
        <v>132</v>
      </c>
      <c r="B516">
        <v>0</v>
      </c>
      <c r="C516">
        <v>0</v>
      </c>
      <c r="D516">
        <v>0</v>
      </c>
      <c r="E516">
        <v>0</v>
      </c>
      <c r="F516">
        <v>0</v>
      </c>
      <c r="G516">
        <v>0</v>
      </c>
      <c r="H516">
        <v>0</v>
      </c>
      <c r="I516">
        <v>0</v>
      </c>
      <c r="J516">
        <v>0</v>
      </c>
      <c r="K516">
        <v>0</v>
      </c>
      <c r="L516">
        <v>0</v>
      </c>
      <c r="M516">
        <v>0</v>
      </c>
      <c r="N516">
        <v>0</v>
      </c>
      <c r="O516">
        <v>0</v>
      </c>
      <c r="P516">
        <v>0</v>
      </c>
      <c r="Q516">
        <v>0</v>
      </c>
      <c r="R516">
        <v>0</v>
      </c>
      <c r="S516">
        <v>0</v>
      </c>
      <c r="T516">
        <v>0</v>
      </c>
      <c r="U516">
        <v>0</v>
      </c>
      <c r="V516">
        <v>0</v>
      </c>
      <c r="W516">
        <v>0</v>
      </c>
      <c r="X516">
        <v>0</v>
      </c>
      <c r="Y516">
        <v>0</v>
      </c>
      <c r="Z516">
        <v>0</v>
      </c>
      <c r="AA516">
        <v>0</v>
      </c>
      <c r="AB516">
        <v>0</v>
      </c>
      <c r="AC516">
        <v>30</v>
      </c>
      <c r="AD516">
        <v>0</v>
      </c>
      <c r="AE516">
        <v>30</v>
      </c>
      <c r="AF516">
        <v>110</v>
      </c>
      <c r="AG516">
        <v>0</v>
      </c>
      <c r="AH516">
        <v>0</v>
      </c>
      <c r="AI516">
        <v>50</v>
      </c>
      <c r="AJ516">
        <v>0</v>
      </c>
      <c r="AK516">
        <v>155</v>
      </c>
      <c r="AL516">
        <v>0</v>
      </c>
      <c r="AM516">
        <v>0</v>
      </c>
      <c r="AN516">
        <v>0</v>
      </c>
      <c r="AO516">
        <v>0</v>
      </c>
      <c r="AP516">
        <v>0</v>
      </c>
      <c r="AQ516">
        <v>0</v>
      </c>
      <c r="AR516">
        <v>0</v>
      </c>
      <c r="AS516">
        <v>0</v>
      </c>
      <c r="AT516">
        <v>0</v>
      </c>
      <c r="AU516">
        <v>0</v>
      </c>
      <c r="AV516">
        <v>0</v>
      </c>
      <c r="AW516">
        <v>0</v>
      </c>
      <c r="AX516" s="7">
        <v>185</v>
      </c>
      <c r="AZ516" s="7">
        <f t="shared" si="63"/>
        <v>0</v>
      </c>
      <c r="BA516" s="7">
        <f t="shared" si="64"/>
        <v>0</v>
      </c>
      <c r="BB516" s="7">
        <f t="shared" si="65"/>
        <v>0</v>
      </c>
      <c r="BC516" s="7">
        <f t="shared" si="66"/>
        <v>0</v>
      </c>
      <c r="BD516" s="7">
        <f t="shared" si="67"/>
        <v>0</v>
      </c>
      <c r="BE516" s="7">
        <f t="shared" si="68"/>
        <v>0</v>
      </c>
      <c r="BF516" s="7">
        <f t="shared" si="69"/>
        <v>0</v>
      </c>
      <c r="BG516" s="7">
        <f t="shared" si="70"/>
        <v>0</v>
      </c>
      <c r="BH516" s="7">
        <f t="shared" si="71"/>
        <v>0</v>
      </c>
      <c r="BI516" s="7">
        <f t="shared" si="72"/>
        <v>0</v>
      </c>
      <c r="BJ516" s="7">
        <f t="shared" si="73"/>
        <v>0</v>
      </c>
      <c r="BK516" s="7">
        <f t="shared" si="74"/>
        <v>0</v>
      </c>
      <c r="BL516" s="7">
        <f t="shared" si="75"/>
        <v>0</v>
      </c>
      <c r="BM516" s="7">
        <f t="shared" si="76"/>
        <v>0</v>
      </c>
      <c r="BN516" s="7">
        <f t="shared" si="77"/>
        <v>0</v>
      </c>
      <c r="BO516" s="7">
        <f t="shared" si="78"/>
        <v>0</v>
      </c>
      <c r="BP516" s="7">
        <f t="shared" si="79"/>
        <v>0</v>
      </c>
      <c r="BQ516" s="7">
        <f t="shared" si="80"/>
        <v>0</v>
      </c>
      <c r="BR516" s="7">
        <f t="shared" si="81"/>
        <v>0</v>
      </c>
      <c r="BS516" s="7">
        <f t="shared" si="82"/>
        <v>0</v>
      </c>
      <c r="BT516" s="7">
        <f t="shared" si="83"/>
        <v>0</v>
      </c>
      <c r="BU516" s="7">
        <f t="shared" si="84"/>
        <v>0</v>
      </c>
      <c r="BV516" s="7">
        <f t="shared" si="85"/>
        <v>0</v>
      </c>
      <c r="BW516" s="7">
        <f t="shared" si="86"/>
        <v>0</v>
      </c>
      <c r="BX516" s="7">
        <f t="shared" si="87"/>
        <v>0</v>
      </c>
      <c r="BY516" s="7">
        <f t="shared" si="88"/>
        <v>0</v>
      </c>
      <c r="BZ516" s="7">
        <f t="shared" si="89"/>
        <v>0</v>
      </c>
      <c r="CA516" s="7">
        <f t="shared" si="90"/>
        <v>30</v>
      </c>
      <c r="CB516" s="7">
        <f t="shared" si="91"/>
        <v>0</v>
      </c>
      <c r="CC516" s="7">
        <f t="shared" si="92"/>
        <v>30</v>
      </c>
      <c r="CD516" s="7">
        <f t="shared" si="93"/>
        <v>110</v>
      </c>
      <c r="CE516" s="7">
        <f t="shared" si="94"/>
        <v>0</v>
      </c>
      <c r="CF516" s="7">
        <f t="shared" si="95"/>
        <v>0</v>
      </c>
      <c r="CG516" s="7">
        <f t="shared" si="96"/>
        <v>50</v>
      </c>
      <c r="CH516" s="7">
        <f t="shared" si="97"/>
        <v>0</v>
      </c>
      <c r="CI516" s="7">
        <f t="shared" si="98"/>
        <v>155</v>
      </c>
      <c r="CJ516" s="7">
        <f t="shared" si="99"/>
        <v>0</v>
      </c>
      <c r="CK516" s="7">
        <f t="shared" si="100"/>
        <v>0</v>
      </c>
      <c r="CL516" s="7">
        <f t="shared" si="101"/>
        <v>0</v>
      </c>
      <c r="CM516" s="7">
        <f t="shared" si="102"/>
        <v>0</v>
      </c>
      <c r="CN516" s="7">
        <f t="shared" si="103"/>
        <v>0</v>
      </c>
      <c r="CO516" s="7">
        <f t="shared" si="104"/>
        <v>0</v>
      </c>
      <c r="CP516" s="7">
        <f t="shared" si="105"/>
        <v>0</v>
      </c>
      <c r="CQ516" s="7">
        <f t="shared" si="106"/>
        <v>0</v>
      </c>
      <c r="CR516" s="7">
        <f t="shared" si="107"/>
        <v>0</v>
      </c>
      <c r="CS516" s="7">
        <f t="shared" si="108"/>
        <v>0</v>
      </c>
      <c r="CT516" s="7">
        <f t="shared" si="109"/>
        <v>0</v>
      </c>
      <c r="CU516" s="7">
        <f t="shared" si="110"/>
        <v>0</v>
      </c>
      <c r="CV516" s="7">
        <f t="shared" si="111"/>
        <v>185</v>
      </c>
    </row>
    <row r="517" spans="1:100" hidden="1" x14ac:dyDescent="0.25">
      <c r="A517" t="s">
        <v>133</v>
      </c>
      <c r="B517">
        <v>0</v>
      </c>
      <c r="C517">
        <v>0</v>
      </c>
      <c r="D517">
        <v>0</v>
      </c>
      <c r="E517">
        <v>0</v>
      </c>
      <c r="F517">
        <v>0</v>
      </c>
      <c r="G517">
        <v>0</v>
      </c>
      <c r="H517">
        <v>0</v>
      </c>
      <c r="I517">
        <v>0</v>
      </c>
      <c r="J517">
        <v>0</v>
      </c>
      <c r="K517">
        <v>0</v>
      </c>
      <c r="L517">
        <v>0</v>
      </c>
      <c r="M517">
        <v>0</v>
      </c>
      <c r="N517">
        <v>0</v>
      </c>
      <c r="O517">
        <v>0</v>
      </c>
      <c r="P517">
        <v>0</v>
      </c>
      <c r="Q517">
        <v>0</v>
      </c>
      <c r="R517">
        <v>0</v>
      </c>
      <c r="S517">
        <v>0</v>
      </c>
      <c r="T517">
        <v>0</v>
      </c>
      <c r="U517">
        <v>0</v>
      </c>
      <c r="V517">
        <v>0</v>
      </c>
      <c r="W517">
        <v>0</v>
      </c>
      <c r="X517">
        <v>0</v>
      </c>
      <c r="Y517">
        <v>0</v>
      </c>
      <c r="Z517">
        <v>10</v>
      </c>
      <c r="AA517">
        <v>0</v>
      </c>
      <c r="AB517">
        <v>0</v>
      </c>
      <c r="AC517">
        <v>0</v>
      </c>
      <c r="AD517">
        <v>0</v>
      </c>
      <c r="AE517">
        <v>10</v>
      </c>
      <c r="AF517">
        <v>0</v>
      </c>
      <c r="AG517">
        <v>0</v>
      </c>
      <c r="AH517">
        <v>0</v>
      </c>
      <c r="AI517">
        <v>5</v>
      </c>
      <c r="AJ517">
        <v>0</v>
      </c>
      <c r="AK517">
        <v>5</v>
      </c>
      <c r="AL517">
        <v>0</v>
      </c>
      <c r="AM517">
        <v>0</v>
      </c>
      <c r="AN517">
        <v>0</v>
      </c>
      <c r="AO517">
        <v>0</v>
      </c>
      <c r="AP517">
        <v>0</v>
      </c>
      <c r="AQ517">
        <v>0</v>
      </c>
      <c r="AR517">
        <v>0</v>
      </c>
      <c r="AS517">
        <v>0</v>
      </c>
      <c r="AT517">
        <v>0</v>
      </c>
      <c r="AU517">
        <v>0</v>
      </c>
      <c r="AV517">
        <v>0</v>
      </c>
      <c r="AW517">
        <v>0</v>
      </c>
      <c r="AX517" s="7">
        <v>15</v>
      </c>
      <c r="AZ517" s="7">
        <f t="shared" si="63"/>
        <v>0</v>
      </c>
      <c r="BA517" s="7">
        <f t="shared" si="64"/>
        <v>0</v>
      </c>
      <c r="BB517" s="7">
        <f t="shared" si="65"/>
        <v>0</v>
      </c>
      <c r="BC517" s="7">
        <f t="shared" si="66"/>
        <v>0</v>
      </c>
      <c r="BD517" s="7">
        <f t="shared" si="67"/>
        <v>0</v>
      </c>
      <c r="BE517" s="7">
        <f t="shared" si="68"/>
        <v>0</v>
      </c>
      <c r="BF517" s="7">
        <f t="shared" si="69"/>
        <v>0</v>
      </c>
      <c r="BG517" s="7">
        <f t="shared" si="70"/>
        <v>0</v>
      </c>
      <c r="BH517" s="7">
        <f t="shared" si="71"/>
        <v>0</v>
      </c>
      <c r="BI517" s="7">
        <f t="shared" si="72"/>
        <v>0</v>
      </c>
      <c r="BJ517" s="7">
        <f t="shared" si="73"/>
        <v>0</v>
      </c>
      <c r="BK517" s="7">
        <f t="shared" si="74"/>
        <v>0</v>
      </c>
      <c r="BL517" s="7">
        <f t="shared" si="75"/>
        <v>0</v>
      </c>
      <c r="BM517" s="7">
        <f t="shared" si="76"/>
        <v>0</v>
      </c>
      <c r="BN517" s="7">
        <f t="shared" si="77"/>
        <v>0</v>
      </c>
      <c r="BO517" s="7">
        <f t="shared" si="78"/>
        <v>0</v>
      </c>
      <c r="BP517" s="7">
        <f t="shared" si="79"/>
        <v>0</v>
      </c>
      <c r="BQ517" s="7">
        <f t="shared" si="80"/>
        <v>0</v>
      </c>
      <c r="BR517" s="7">
        <f t="shared" si="81"/>
        <v>0</v>
      </c>
      <c r="BS517" s="7">
        <f t="shared" si="82"/>
        <v>0</v>
      </c>
      <c r="BT517" s="7">
        <f t="shared" si="83"/>
        <v>0</v>
      </c>
      <c r="BU517" s="7">
        <f t="shared" si="84"/>
        <v>0</v>
      </c>
      <c r="BV517" s="7">
        <f t="shared" si="85"/>
        <v>0</v>
      </c>
      <c r="BW517" s="7">
        <f t="shared" si="86"/>
        <v>0</v>
      </c>
      <c r="BX517" s="7">
        <f t="shared" si="87"/>
        <v>10</v>
      </c>
      <c r="BY517" s="7">
        <f t="shared" si="88"/>
        <v>0</v>
      </c>
      <c r="BZ517" s="7">
        <f t="shared" si="89"/>
        <v>0</v>
      </c>
      <c r="CA517" s="7">
        <f t="shared" si="90"/>
        <v>0</v>
      </c>
      <c r="CB517" s="7">
        <f t="shared" si="91"/>
        <v>0</v>
      </c>
      <c r="CC517" s="7">
        <f t="shared" si="92"/>
        <v>10</v>
      </c>
      <c r="CD517" s="7">
        <f t="shared" si="93"/>
        <v>0</v>
      </c>
      <c r="CE517" s="7">
        <f t="shared" si="94"/>
        <v>0</v>
      </c>
      <c r="CF517" s="7">
        <f t="shared" si="95"/>
        <v>0</v>
      </c>
      <c r="CG517" s="7">
        <f t="shared" si="96"/>
        <v>5</v>
      </c>
      <c r="CH517" s="7">
        <f t="shared" si="97"/>
        <v>0</v>
      </c>
      <c r="CI517" s="7">
        <f t="shared" si="98"/>
        <v>5</v>
      </c>
      <c r="CJ517" s="7">
        <f t="shared" si="99"/>
        <v>0</v>
      </c>
      <c r="CK517" s="7">
        <f t="shared" si="100"/>
        <v>0</v>
      </c>
      <c r="CL517" s="7">
        <f t="shared" si="101"/>
        <v>0</v>
      </c>
      <c r="CM517" s="7">
        <f t="shared" si="102"/>
        <v>0</v>
      </c>
      <c r="CN517" s="7">
        <f t="shared" si="103"/>
        <v>0</v>
      </c>
      <c r="CO517" s="7">
        <f t="shared" si="104"/>
        <v>0</v>
      </c>
      <c r="CP517" s="7">
        <f t="shared" si="105"/>
        <v>0</v>
      </c>
      <c r="CQ517" s="7">
        <f t="shared" si="106"/>
        <v>0</v>
      </c>
      <c r="CR517" s="7">
        <f t="shared" si="107"/>
        <v>0</v>
      </c>
      <c r="CS517" s="7">
        <f t="shared" si="108"/>
        <v>0</v>
      </c>
      <c r="CT517" s="7">
        <f t="shared" si="109"/>
        <v>0</v>
      </c>
      <c r="CU517" s="7">
        <f t="shared" si="110"/>
        <v>0</v>
      </c>
      <c r="CV517" s="7">
        <f t="shared" si="111"/>
        <v>15</v>
      </c>
    </row>
    <row r="518" spans="1:100" hidden="1" x14ac:dyDescent="0.25">
      <c r="A518" t="s">
        <v>134</v>
      </c>
      <c r="B518">
        <v>0</v>
      </c>
      <c r="C518">
        <v>0</v>
      </c>
      <c r="D518">
        <v>0</v>
      </c>
      <c r="E518">
        <v>0</v>
      </c>
      <c r="F518">
        <v>0</v>
      </c>
      <c r="G518">
        <v>0</v>
      </c>
      <c r="H518">
        <v>0</v>
      </c>
      <c r="I518">
        <v>0</v>
      </c>
      <c r="J518">
        <v>0</v>
      </c>
      <c r="K518">
        <v>0</v>
      </c>
      <c r="L518">
        <v>0</v>
      </c>
      <c r="M518">
        <v>0</v>
      </c>
      <c r="N518">
        <v>0</v>
      </c>
      <c r="O518">
        <v>0</v>
      </c>
      <c r="P518">
        <v>0</v>
      </c>
      <c r="Q518">
        <v>0</v>
      </c>
      <c r="R518">
        <v>0</v>
      </c>
      <c r="S518">
        <v>0</v>
      </c>
      <c r="T518">
        <v>0</v>
      </c>
      <c r="U518">
        <v>0</v>
      </c>
      <c r="V518">
        <v>0</v>
      </c>
      <c r="W518">
        <v>0</v>
      </c>
      <c r="X518">
        <v>0</v>
      </c>
      <c r="Y518">
        <v>0</v>
      </c>
      <c r="Z518">
        <v>0</v>
      </c>
      <c r="AA518">
        <v>0</v>
      </c>
      <c r="AB518">
        <v>5</v>
      </c>
      <c r="AC518">
        <v>0</v>
      </c>
      <c r="AD518">
        <v>0</v>
      </c>
      <c r="AE518">
        <v>5</v>
      </c>
      <c r="AF518">
        <v>135</v>
      </c>
      <c r="AG518">
        <v>0</v>
      </c>
      <c r="AH518">
        <v>345</v>
      </c>
      <c r="AI518">
        <v>0</v>
      </c>
      <c r="AJ518">
        <v>0</v>
      </c>
      <c r="AK518">
        <v>480</v>
      </c>
      <c r="AL518">
        <v>730</v>
      </c>
      <c r="AM518">
        <v>180</v>
      </c>
      <c r="AN518">
        <v>0</v>
      </c>
      <c r="AO518">
        <v>0</v>
      </c>
      <c r="AP518">
        <v>0</v>
      </c>
      <c r="AQ518">
        <v>915</v>
      </c>
      <c r="AR518">
        <v>0</v>
      </c>
      <c r="AS518">
        <v>0</v>
      </c>
      <c r="AT518">
        <v>0</v>
      </c>
      <c r="AU518">
        <v>0</v>
      </c>
      <c r="AV518">
        <v>0</v>
      </c>
      <c r="AW518">
        <v>0</v>
      </c>
      <c r="AX518" s="7">
        <v>1400</v>
      </c>
      <c r="AZ518" s="7">
        <f t="shared" si="63"/>
        <v>0</v>
      </c>
      <c r="BA518" s="7">
        <f t="shared" si="64"/>
        <v>0</v>
      </c>
      <c r="BB518" s="7">
        <f t="shared" si="65"/>
        <v>0</v>
      </c>
      <c r="BC518" s="7">
        <f t="shared" si="66"/>
        <v>0</v>
      </c>
      <c r="BD518" s="7">
        <f t="shared" si="67"/>
        <v>0</v>
      </c>
      <c r="BE518" s="7">
        <f t="shared" si="68"/>
        <v>0</v>
      </c>
      <c r="BF518" s="7">
        <f t="shared" si="69"/>
        <v>0</v>
      </c>
      <c r="BG518" s="7">
        <f t="shared" si="70"/>
        <v>0</v>
      </c>
      <c r="BH518" s="7">
        <f t="shared" si="71"/>
        <v>0</v>
      </c>
      <c r="BI518" s="7">
        <f t="shared" si="72"/>
        <v>0</v>
      </c>
      <c r="BJ518" s="7">
        <f t="shared" si="73"/>
        <v>0</v>
      </c>
      <c r="BK518" s="7">
        <f t="shared" si="74"/>
        <v>0</v>
      </c>
      <c r="BL518" s="7">
        <f t="shared" si="75"/>
        <v>0</v>
      </c>
      <c r="BM518" s="7">
        <f t="shared" si="76"/>
        <v>0</v>
      </c>
      <c r="BN518" s="7">
        <f t="shared" si="77"/>
        <v>0</v>
      </c>
      <c r="BO518" s="7">
        <f t="shared" si="78"/>
        <v>0</v>
      </c>
      <c r="BP518" s="7">
        <f t="shared" si="79"/>
        <v>0</v>
      </c>
      <c r="BQ518" s="7">
        <f t="shared" si="80"/>
        <v>0</v>
      </c>
      <c r="BR518" s="7">
        <f t="shared" si="81"/>
        <v>0</v>
      </c>
      <c r="BS518" s="7">
        <f t="shared" si="82"/>
        <v>0</v>
      </c>
      <c r="BT518" s="7">
        <f t="shared" si="83"/>
        <v>0</v>
      </c>
      <c r="BU518" s="7">
        <f t="shared" si="84"/>
        <v>0</v>
      </c>
      <c r="BV518" s="7">
        <f t="shared" si="85"/>
        <v>0</v>
      </c>
      <c r="BW518" s="7">
        <f t="shared" si="86"/>
        <v>0</v>
      </c>
      <c r="BX518" s="7">
        <f t="shared" si="87"/>
        <v>0</v>
      </c>
      <c r="BY518" s="7">
        <f t="shared" si="88"/>
        <v>0</v>
      </c>
      <c r="BZ518" s="7">
        <f t="shared" si="89"/>
        <v>5</v>
      </c>
      <c r="CA518" s="7">
        <f t="shared" si="90"/>
        <v>0</v>
      </c>
      <c r="CB518" s="7">
        <f t="shared" si="91"/>
        <v>0</v>
      </c>
      <c r="CC518" s="7">
        <f t="shared" si="92"/>
        <v>5</v>
      </c>
      <c r="CD518" s="7">
        <f t="shared" si="93"/>
        <v>135</v>
      </c>
      <c r="CE518" s="7">
        <f t="shared" si="94"/>
        <v>0</v>
      </c>
      <c r="CF518" s="7">
        <f t="shared" si="95"/>
        <v>345</v>
      </c>
      <c r="CG518" s="7">
        <f t="shared" si="96"/>
        <v>0</v>
      </c>
      <c r="CH518" s="7">
        <f t="shared" si="97"/>
        <v>0</v>
      </c>
      <c r="CI518" s="7">
        <f t="shared" si="98"/>
        <v>480</v>
      </c>
      <c r="CJ518" s="7">
        <f t="shared" si="99"/>
        <v>730</v>
      </c>
      <c r="CK518" s="7">
        <f t="shared" si="100"/>
        <v>180</v>
      </c>
      <c r="CL518" s="7">
        <f t="shared" si="101"/>
        <v>0</v>
      </c>
      <c r="CM518" s="7">
        <f t="shared" si="102"/>
        <v>0</v>
      </c>
      <c r="CN518" s="7">
        <f t="shared" si="103"/>
        <v>0</v>
      </c>
      <c r="CO518" s="7">
        <f t="shared" si="104"/>
        <v>915</v>
      </c>
      <c r="CP518" s="7">
        <f t="shared" si="105"/>
        <v>0</v>
      </c>
      <c r="CQ518" s="7">
        <f t="shared" si="106"/>
        <v>0</v>
      </c>
      <c r="CR518" s="7">
        <f t="shared" si="107"/>
        <v>0</v>
      </c>
      <c r="CS518" s="7">
        <f t="shared" si="108"/>
        <v>0</v>
      </c>
      <c r="CT518" s="7">
        <f t="shared" si="109"/>
        <v>0</v>
      </c>
      <c r="CU518" s="7">
        <f t="shared" si="110"/>
        <v>0</v>
      </c>
      <c r="CV518" s="7">
        <f t="shared" si="111"/>
        <v>1400</v>
      </c>
    </row>
    <row r="519" spans="1:100" hidden="1" x14ac:dyDescent="0.25">
      <c r="A519" t="s">
        <v>183</v>
      </c>
      <c r="B519">
        <v>0</v>
      </c>
      <c r="C519">
        <v>0</v>
      </c>
      <c r="D519">
        <v>0</v>
      </c>
      <c r="E519">
        <v>0</v>
      </c>
      <c r="F519">
        <v>0</v>
      </c>
      <c r="G519">
        <v>0</v>
      </c>
      <c r="H519">
        <v>0</v>
      </c>
      <c r="I519">
        <v>0</v>
      </c>
      <c r="J519">
        <v>0</v>
      </c>
      <c r="K519">
        <v>0</v>
      </c>
      <c r="L519">
        <v>0</v>
      </c>
      <c r="M519">
        <v>0</v>
      </c>
      <c r="N519">
        <v>0</v>
      </c>
      <c r="O519">
        <v>0</v>
      </c>
      <c r="P519">
        <v>0</v>
      </c>
      <c r="Q519">
        <v>0</v>
      </c>
      <c r="R519">
        <v>0</v>
      </c>
      <c r="S519">
        <v>0</v>
      </c>
      <c r="T519">
        <v>0</v>
      </c>
      <c r="U519">
        <v>0</v>
      </c>
      <c r="V519">
        <v>0</v>
      </c>
      <c r="W519">
        <v>0</v>
      </c>
      <c r="X519">
        <v>0</v>
      </c>
      <c r="Y519">
        <v>0</v>
      </c>
      <c r="Z519">
        <v>25</v>
      </c>
      <c r="AA519">
        <v>0</v>
      </c>
      <c r="AB519">
        <v>0</v>
      </c>
      <c r="AC519">
        <v>0</v>
      </c>
      <c r="AD519">
        <v>0</v>
      </c>
      <c r="AE519">
        <v>25</v>
      </c>
      <c r="AF519">
        <v>70</v>
      </c>
      <c r="AG519">
        <v>0</v>
      </c>
      <c r="AH519">
        <v>0</v>
      </c>
      <c r="AI519">
        <v>0</v>
      </c>
      <c r="AJ519">
        <v>0</v>
      </c>
      <c r="AK519">
        <v>70</v>
      </c>
      <c r="AL519">
        <v>0</v>
      </c>
      <c r="AM519">
        <v>0</v>
      </c>
      <c r="AN519">
        <v>0</v>
      </c>
      <c r="AO519">
        <v>0</v>
      </c>
      <c r="AP519">
        <v>0</v>
      </c>
      <c r="AQ519">
        <v>0</v>
      </c>
      <c r="AR519">
        <v>0</v>
      </c>
      <c r="AS519">
        <v>0</v>
      </c>
      <c r="AT519">
        <v>0</v>
      </c>
      <c r="AU519">
        <v>0</v>
      </c>
      <c r="AV519">
        <v>0</v>
      </c>
      <c r="AW519">
        <v>0</v>
      </c>
      <c r="AX519" s="7">
        <v>95</v>
      </c>
      <c r="AZ519" s="7">
        <f t="shared" si="63"/>
        <v>0</v>
      </c>
      <c r="BA519" s="7">
        <f t="shared" si="64"/>
        <v>0</v>
      </c>
      <c r="BB519" s="7">
        <f t="shared" si="65"/>
        <v>0</v>
      </c>
      <c r="BC519" s="7">
        <f t="shared" si="66"/>
        <v>0</v>
      </c>
      <c r="BD519" s="7">
        <f t="shared" si="67"/>
        <v>0</v>
      </c>
      <c r="BE519" s="7">
        <f t="shared" si="68"/>
        <v>0</v>
      </c>
      <c r="BF519" s="7">
        <f t="shared" si="69"/>
        <v>0</v>
      </c>
      <c r="BG519" s="7">
        <f t="shared" si="70"/>
        <v>0</v>
      </c>
      <c r="BH519" s="7">
        <f t="shared" si="71"/>
        <v>0</v>
      </c>
      <c r="BI519" s="7">
        <f t="shared" si="72"/>
        <v>0</v>
      </c>
      <c r="BJ519" s="7">
        <f t="shared" si="73"/>
        <v>0</v>
      </c>
      <c r="BK519" s="7">
        <f t="shared" si="74"/>
        <v>0</v>
      </c>
      <c r="BL519" s="7">
        <f t="shared" si="75"/>
        <v>0</v>
      </c>
      <c r="BM519" s="7">
        <f t="shared" si="76"/>
        <v>0</v>
      </c>
      <c r="BN519" s="7">
        <f t="shared" si="77"/>
        <v>0</v>
      </c>
      <c r="BO519" s="7">
        <f t="shared" si="78"/>
        <v>0</v>
      </c>
      <c r="BP519" s="7">
        <f t="shared" si="79"/>
        <v>0</v>
      </c>
      <c r="BQ519" s="7">
        <f t="shared" si="80"/>
        <v>0</v>
      </c>
      <c r="BR519" s="7">
        <f t="shared" si="81"/>
        <v>0</v>
      </c>
      <c r="BS519" s="7">
        <f t="shared" si="82"/>
        <v>0</v>
      </c>
      <c r="BT519" s="7">
        <f t="shared" si="83"/>
        <v>0</v>
      </c>
      <c r="BU519" s="7">
        <f t="shared" si="84"/>
        <v>0</v>
      </c>
      <c r="BV519" s="7">
        <f t="shared" si="85"/>
        <v>0</v>
      </c>
      <c r="BW519" s="7">
        <f t="shared" si="86"/>
        <v>0</v>
      </c>
      <c r="BX519" s="7">
        <f t="shared" si="87"/>
        <v>25</v>
      </c>
      <c r="BY519" s="7">
        <f t="shared" si="88"/>
        <v>0</v>
      </c>
      <c r="BZ519" s="7">
        <f t="shared" si="89"/>
        <v>0</v>
      </c>
      <c r="CA519" s="7">
        <f t="shared" si="90"/>
        <v>0</v>
      </c>
      <c r="CB519" s="7">
        <f t="shared" si="91"/>
        <v>0</v>
      </c>
      <c r="CC519" s="7">
        <f t="shared" si="92"/>
        <v>25</v>
      </c>
      <c r="CD519" s="7">
        <f t="shared" si="93"/>
        <v>70</v>
      </c>
      <c r="CE519" s="7">
        <f t="shared" si="94"/>
        <v>0</v>
      </c>
      <c r="CF519" s="7">
        <f t="shared" si="95"/>
        <v>0</v>
      </c>
      <c r="CG519" s="7">
        <f t="shared" si="96"/>
        <v>0</v>
      </c>
      <c r="CH519" s="7">
        <f t="shared" si="97"/>
        <v>0</v>
      </c>
      <c r="CI519" s="7">
        <f t="shared" si="98"/>
        <v>70</v>
      </c>
      <c r="CJ519" s="7">
        <f t="shared" si="99"/>
        <v>0</v>
      </c>
      <c r="CK519" s="7">
        <f t="shared" si="100"/>
        <v>0</v>
      </c>
      <c r="CL519" s="7">
        <f t="shared" si="101"/>
        <v>0</v>
      </c>
      <c r="CM519" s="7">
        <f t="shared" si="102"/>
        <v>0</v>
      </c>
      <c r="CN519" s="7">
        <f t="shared" si="103"/>
        <v>0</v>
      </c>
      <c r="CO519" s="7">
        <f t="shared" si="104"/>
        <v>0</v>
      </c>
      <c r="CP519" s="7">
        <f t="shared" si="105"/>
        <v>0</v>
      </c>
      <c r="CQ519" s="7">
        <f t="shared" si="106"/>
        <v>0</v>
      </c>
      <c r="CR519" s="7">
        <f t="shared" si="107"/>
        <v>0</v>
      </c>
      <c r="CS519" s="7">
        <f t="shared" si="108"/>
        <v>0</v>
      </c>
      <c r="CT519" s="7">
        <f t="shared" si="109"/>
        <v>0</v>
      </c>
      <c r="CU519" s="7">
        <f t="shared" si="110"/>
        <v>0</v>
      </c>
      <c r="CV519" s="7">
        <f t="shared" si="111"/>
        <v>95</v>
      </c>
    </row>
    <row r="520" spans="1:100" hidden="1" x14ac:dyDescent="0.25">
      <c r="A520" t="s">
        <v>135</v>
      </c>
      <c r="B520">
        <v>0</v>
      </c>
      <c r="C520">
        <v>0</v>
      </c>
      <c r="D520">
        <v>0</v>
      </c>
      <c r="E520">
        <v>0</v>
      </c>
      <c r="F520">
        <v>0</v>
      </c>
      <c r="G520">
        <v>0</v>
      </c>
      <c r="H520">
        <v>0</v>
      </c>
      <c r="I520">
        <v>0</v>
      </c>
      <c r="J520">
        <v>0</v>
      </c>
      <c r="K520">
        <v>0</v>
      </c>
      <c r="L520">
        <v>0</v>
      </c>
      <c r="M520">
        <v>0</v>
      </c>
      <c r="N520">
        <v>0</v>
      </c>
      <c r="O520">
        <v>0</v>
      </c>
      <c r="P520">
        <v>0</v>
      </c>
      <c r="Q520">
        <v>0</v>
      </c>
      <c r="R520">
        <v>0</v>
      </c>
      <c r="S520">
        <v>0</v>
      </c>
      <c r="T520">
        <v>0</v>
      </c>
      <c r="U520">
        <v>0</v>
      </c>
      <c r="V520">
        <v>0</v>
      </c>
      <c r="W520">
        <v>0</v>
      </c>
      <c r="X520">
        <v>0</v>
      </c>
      <c r="Y520">
        <v>0</v>
      </c>
      <c r="Z520">
        <v>0</v>
      </c>
      <c r="AA520">
        <v>0</v>
      </c>
      <c r="AB520">
        <v>0</v>
      </c>
      <c r="AC520">
        <v>0</v>
      </c>
      <c r="AD520">
        <v>0</v>
      </c>
      <c r="AE520">
        <v>0</v>
      </c>
      <c r="AF520">
        <v>0</v>
      </c>
      <c r="AG520">
        <v>0</v>
      </c>
      <c r="AH520">
        <v>0</v>
      </c>
      <c r="AI520">
        <v>0</v>
      </c>
      <c r="AJ520">
        <v>0</v>
      </c>
      <c r="AK520">
        <v>0</v>
      </c>
      <c r="AL520">
        <v>5</v>
      </c>
      <c r="AM520">
        <v>0</v>
      </c>
      <c r="AN520">
        <v>285</v>
      </c>
      <c r="AO520">
        <v>0</v>
      </c>
      <c r="AP520">
        <v>0</v>
      </c>
      <c r="AQ520">
        <v>285</v>
      </c>
      <c r="AR520">
        <v>0</v>
      </c>
      <c r="AS520">
        <v>0</v>
      </c>
      <c r="AT520">
        <v>0</v>
      </c>
      <c r="AU520">
        <v>0</v>
      </c>
      <c r="AV520">
        <v>0</v>
      </c>
      <c r="AW520">
        <v>0</v>
      </c>
      <c r="AX520" s="7">
        <v>285</v>
      </c>
      <c r="AZ520" s="7">
        <f t="shared" si="63"/>
        <v>0</v>
      </c>
      <c r="BA520" s="7">
        <f t="shared" si="64"/>
        <v>0</v>
      </c>
      <c r="BB520" s="7">
        <f t="shared" si="65"/>
        <v>0</v>
      </c>
      <c r="BC520" s="7">
        <f t="shared" si="66"/>
        <v>0</v>
      </c>
      <c r="BD520" s="7">
        <f t="shared" si="67"/>
        <v>0</v>
      </c>
      <c r="BE520" s="7">
        <f t="shared" si="68"/>
        <v>0</v>
      </c>
      <c r="BF520" s="7">
        <f t="shared" si="69"/>
        <v>0</v>
      </c>
      <c r="BG520" s="7">
        <f t="shared" si="70"/>
        <v>0</v>
      </c>
      <c r="BH520" s="7">
        <f t="shared" si="71"/>
        <v>0</v>
      </c>
      <c r="BI520" s="7">
        <f t="shared" si="72"/>
        <v>0</v>
      </c>
      <c r="BJ520" s="7">
        <f t="shared" si="73"/>
        <v>0</v>
      </c>
      <c r="BK520" s="7">
        <f t="shared" si="74"/>
        <v>0</v>
      </c>
      <c r="BL520" s="7">
        <f t="shared" si="75"/>
        <v>0</v>
      </c>
      <c r="BM520" s="7">
        <f t="shared" si="76"/>
        <v>0</v>
      </c>
      <c r="BN520" s="7">
        <f t="shared" si="77"/>
        <v>0</v>
      </c>
      <c r="BO520" s="7">
        <f t="shared" si="78"/>
        <v>0</v>
      </c>
      <c r="BP520" s="7">
        <f t="shared" si="79"/>
        <v>0</v>
      </c>
      <c r="BQ520" s="7">
        <f t="shared" si="80"/>
        <v>0</v>
      </c>
      <c r="BR520" s="7">
        <f t="shared" si="81"/>
        <v>0</v>
      </c>
      <c r="BS520" s="7">
        <f t="shared" si="82"/>
        <v>0</v>
      </c>
      <c r="BT520" s="7">
        <f t="shared" si="83"/>
        <v>0</v>
      </c>
      <c r="BU520" s="7">
        <f t="shared" si="84"/>
        <v>0</v>
      </c>
      <c r="BV520" s="7">
        <f t="shared" si="85"/>
        <v>0</v>
      </c>
      <c r="BW520" s="7">
        <f t="shared" si="86"/>
        <v>0</v>
      </c>
      <c r="BX520" s="7">
        <f t="shared" si="87"/>
        <v>0</v>
      </c>
      <c r="BY520" s="7">
        <f t="shared" si="88"/>
        <v>0</v>
      </c>
      <c r="BZ520" s="7">
        <f t="shared" si="89"/>
        <v>0</v>
      </c>
      <c r="CA520" s="7">
        <f t="shared" si="90"/>
        <v>0</v>
      </c>
      <c r="CB520" s="7">
        <f t="shared" si="91"/>
        <v>0</v>
      </c>
      <c r="CC520" s="7">
        <f t="shared" si="92"/>
        <v>0</v>
      </c>
      <c r="CD520" s="7">
        <f t="shared" si="93"/>
        <v>0</v>
      </c>
      <c r="CE520" s="7">
        <f t="shared" si="94"/>
        <v>0</v>
      </c>
      <c r="CF520" s="7">
        <f t="shared" si="95"/>
        <v>0</v>
      </c>
      <c r="CG520" s="7">
        <f t="shared" si="96"/>
        <v>0</v>
      </c>
      <c r="CH520" s="7">
        <f t="shared" si="97"/>
        <v>0</v>
      </c>
      <c r="CI520" s="7">
        <f t="shared" si="98"/>
        <v>0</v>
      </c>
      <c r="CJ520" s="7">
        <f t="shared" si="99"/>
        <v>5</v>
      </c>
      <c r="CK520" s="7">
        <f t="shared" si="100"/>
        <v>0</v>
      </c>
      <c r="CL520" s="7">
        <f t="shared" si="101"/>
        <v>285</v>
      </c>
      <c r="CM520" s="7">
        <f t="shared" si="102"/>
        <v>0</v>
      </c>
      <c r="CN520" s="7">
        <f t="shared" si="103"/>
        <v>0</v>
      </c>
      <c r="CO520" s="7">
        <f t="shared" si="104"/>
        <v>285</v>
      </c>
      <c r="CP520" s="7">
        <f t="shared" si="105"/>
        <v>0</v>
      </c>
      <c r="CQ520" s="7">
        <f t="shared" si="106"/>
        <v>0</v>
      </c>
      <c r="CR520" s="7">
        <f t="shared" si="107"/>
        <v>0</v>
      </c>
      <c r="CS520" s="7">
        <f t="shared" si="108"/>
        <v>0</v>
      </c>
      <c r="CT520" s="7">
        <f t="shared" si="109"/>
        <v>0</v>
      </c>
      <c r="CU520" s="7">
        <f t="shared" si="110"/>
        <v>0</v>
      </c>
      <c r="CV520" s="7">
        <f t="shared" si="111"/>
        <v>285</v>
      </c>
    </row>
    <row r="521" spans="1:100" hidden="1" x14ac:dyDescent="0.25">
      <c r="A521" t="s">
        <v>136</v>
      </c>
      <c r="B521">
        <v>0</v>
      </c>
      <c r="C521">
        <v>0</v>
      </c>
      <c r="D521">
        <v>0</v>
      </c>
      <c r="E521">
        <v>0</v>
      </c>
      <c r="F521">
        <v>0</v>
      </c>
      <c r="G521">
        <v>0</v>
      </c>
      <c r="H521">
        <v>0</v>
      </c>
      <c r="I521">
        <v>0</v>
      </c>
      <c r="J521">
        <v>0</v>
      </c>
      <c r="K521">
        <v>0</v>
      </c>
      <c r="L521">
        <v>0</v>
      </c>
      <c r="M521">
        <v>0</v>
      </c>
      <c r="N521">
        <v>0</v>
      </c>
      <c r="O521">
        <v>0</v>
      </c>
      <c r="P521">
        <v>0</v>
      </c>
      <c r="Q521">
        <v>0</v>
      </c>
      <c r="R521">
        <v>0</v>
      </c>
      <c r="S521">
        <v>0</v>
      </c>
      <c r="T521">
        <v>0</v>
      </c>
      <c r="U521">
        <v>0</v>
      </c>
      <c r="V521">
        <v>0</v>
      </c>
      <c r="W521">
        <v>0</v>
      </c>
      <c r="X521">
        <v>0</v>
      </c>
      <c r="Y521">
        <v>0</v>
      </c>
      <c r="Z521">
        <v>0</v>
      </c>
      <c r="AA521">
        <v>0</v>
      </c>
      <c r="AB521">
        <v>0</v>
      </c>
      <c r="AC521">
        <v>0</v>
      </c>
      <c r="AD521">
        <v>0</v>
      </c>
      <c r="AE521">
        <v>0</v>
      </c>
      <c r="AF521">
        <v>0</v>
      </c>
      <c r="AG521">
        <v>0</v>
      </c>
      <c r="AH521">
        <v>0</v>
      </c>
      <c r="AI521">
        <v>0</v>
      </c>
      <c r="AJ521">
        <v>0</v>
      </c>
      <c r="AK521">
        <v>0</v>
      </c>
      <c r="AL521">
        <v>345</v>
      </c>
      <c r="AM521">
        <v>0</v>
      </c>
      <c r="AN521">
        <v>0</v>
      </c>
      <c r="AO521">
        <v>0</v>
      </c>
      <c r="AP521">
        <v>0</v>
      </c>
      <c r="AQ521">
        <v>350</v>
      </c>
      <c r="AR521">
        <v>0</v>
      </c>
      <c r="AS521">
        <v>0</v>
      </c>
      <c r="AT521">
        <v>0</v>
      </c>
      <c r="AU521">
        <v>0</v>
      </c>
      <c r="AV521">
        <v>0</v>
      </c>
      <c r="AW521">
        <v>0</v>
      </c>
      <c r="AX521" s="7">
        <v>350</v>
      </c>
      <c r="AZ521" s="7">
        <f t="shared" si="63"/>
        <v>0</v>
      </c>
      <c r="BA521" s="7">
        <f t="shared" si="64"/>
        <v>0</v>
      </c>
      <c r="BB521" s="7">
        <f t="shared" si="65"/>
        <v>0</v>
      </c>
      <c r="BC521" s="7">
        <f t="shared" si="66"/>
        <v>0</v>
      </c>
      <c r="BD521" s="7">
        <f t="shared" si="67"/>
        <v>0</v>
      </c>
      <c r="BE521" s="7">
        <f t="shared" si="68"/>
        <v>0</v>
      </c>
      <c r="BF521" s="7">
        <f t="shared" si="69"/>
        <v>0</v>
      </c>
      <c r="BG521" s="7">
        <f t="shared" si="70"/>
        <v>0</v>
      </c>
      <c r="BH521" s="7">
        <f t="shared" si="71"/>
        <v>0</v>
      </c>
      <c r="BI521" s="7">
        <f t="shared" si="72"/>
        <v>0</v>
      </c>
      <c r="BJ521" s="7">
        <f t="shared" si="73"/>
        <v>0</v>
      </c>
      <c r="BK521" s="7">
        <f t="shared" si="74"/>
        <v>0</v>
      </c>
      <c r="BL521" s="7">
        <f t="shared" si="75"/>
        <v>0</v>
      </c>
      <c r="BM521" s="7">
        <f t="shared" si="76"/>
        <v>0</v>
      </c>
      <c r="BN521" s="7">
        <f t="shared" si="77"/>
        <v>0</v>
      </c>
      <c r="BO521" s="7">
        <f t="shared" si="78"/>
        <v>0</v>
      </c>
      <c r="BP521" s="7">
        <f t="shared" si="79"/>
        <v>0</v>
      </c>
      <c r="BQ521" s="7">
        <f t="shared" si="80"/>
        <v>0</v>
      </c>
      <c r="BR521" s="7">
        <f t="shared" si="81"/>
        <v>0</v>
      </c>
      <c r="BS521" s="7">
        <f t="shared" si="82"/>
        <v>0</v>
      </c>
      <c r="BT521" s="7">
        <f t="shared" si="83"/>
        <v>0</v>
      </c>
      <c r="BU521" s="7">
        <f t="shared" si="84"/>
        <v>0</v>
      </c>
      <c r="BV521" s="7">
        <f t="shared" si="85"/>
        <v>0</v>
      </c>
      <c r="BW521" s="7">
        <f t="shared" si="86"/>
        <v>0</v>
      </c>
      <c r="BX521" s="7">
        <f t="shared" si="87"/>
        <v>0</v>
      </c>
      <c r="BY521" s="7">
        <f t="shared" si="88"/>
        <v>0</v>
      </c>
      <c r="BZ521" s="7">
        <f t="shared" si="89"/>
        <v>0</v>
      </c>
      <c r="CA521" s="7">
        <f t="shared" si="90"/>
        <v>0</v>
      </c>
      <c r="CB521" s="7">
        <f t="shared" si="91"/>
        <v>0</v>
      </c>
      <c r="CC521" s="7">
        <f t="shared" si="92"/>
        <v>0</v>
      </c>
      <c r="CD521" s="7">
        <f t="shared" si="93"/>
        <v>0</v>
      </c>
      <c r="CE521" s="7">
        <f t="shared" si="94"/>
        <v>0</v>
      </c>
      <c r="CF521" s="7">
        <f t="shared" si="95"/>
        <v>0</v>
      </c>
      <c r="CG521" s="7">
        <f t="shared" si="96"/>
        <v>0</v>
      </c>
      <c r="CH521" s="7">
        <f t="shared" si="97"/>
        <v>0</v>
      </c>
      <c r="CI521" s="7">
        <f t="shared" si="98"/>
        <v>0</v>
      </c>
      <c r="CJ521" s="7">
        <f t="shared" si="99"/>
        <v>345</v>
      </c>
      <c r="CK521" s="7">
        <f t="shared" si="100"/>
        <v>0</v>
      </c>
      <c r="CL521" s="7">
        <f t="shared" si="101"/>
        <v>0</v>
      </c>
      <c r="CM521" s="7">
        <f t="shared" si="102"/>
        <v>0</v>
      </c>
      <c r="CN521" s="7">
        <f t="shared" si="103"/>
        <v>0</v>
      </c>
      <c r="CO521" s="7">
        <f t="shared" si="104"/>
        <v>350</v>
      </c>
      <c r="CP521" s="7">
        <f t="shared" si="105"/>
        <v>0</v>
      </c>
      <c r="CQ521" s="7">
        <f t="shared" si="106"/>
        <v>0</v>
      </c>
      <c r="CR521" s="7">
        <f t="shared" si="107"/>
        <v>0</v>
      </c>
      <c r="CS521" s="7">
        <f t="shared" si="108"/>
        <v>0</v>
      </c>
      <c r="CT521" s="7">
        <f t="shared" si="109"/>
        <v>0</v>
      </c>
      <c r="CU521" s="7">
        <f t="shared" si="110"/>
        <v>0</v>
      </c>
      <c r="CV521" s="7">
        <f t="shared" si="111"/>
        <v>350</v>
      </c>
    </row>
    <row r="522" spans="1:100" hidden="1" x14ac:dyDescent="0.25">
      <c r="A522" t="s">
        <v>137</v>
      </c>
      <c r="B522">
        <v>0</v>
      </c>
      <c r="C522">
        <v>0</v>
      </c>
      <c r="D522">
        <v>0</v>
      </c>
      <c r="E522">
        <v>0</v>
      </c>
      <c r="F522">
        <v>0</v>
      </c>
      <c r="G522">
        <v>0</v>
      </c>
      <c r="H522">
        <v>0</v>
      </c>
      <c r="I522">
        <v>0</v>
      </c>
      <c r="J522">
        <v>0</v>
      </c>
      <c r="K522">
        <v>0</v>
      </c>
      <c r="L522">
        <v>0</v>
      </c>
      <c r="M522">
        <v>0</v>
      </c>
      <c r="N522">
        <v>0</v>
      </c>
      <c r="O522">
        <v>0</v>
      </c>
      <c r="P522">
        <v>0</v>
      </c>
      <c r="Q522">
        <v>0</v>
      </c>
      <c r="R522">
        <v>0</v>
      </c>
      <c r="S522">
        <v>0</v>
      </c>
      <c r="T522">
        <v>0</v>
      </c>
      <c r="U522">
        <v>0</v>
      </c>
      <c r="V522">
        <v>0</v>
      </c>
      <c r="W522">
        <v>0</v>
      </c>
      <c r="X522">
        <v>0</v>
      </c>
      <c r="Y522">
        <v>0</v>
      </c>
      <c r="Z522">
        <v>0</v>
      </c>
      <c r="AA522">
        <v>0</v>
      </c>
      <c r="AB522">
        <v>0</v>
      </c>
      <c r="AC522">
        <v>0</v>
      </c>
      <c r="AD522">
        <v>0</v>
      </c>
      <c r="AE522">
        <v>0</v>
      </c>
      <c r="AF522">
        <v>490</v>
      </c>
      <c r="AG522">
        <v>20</v>
      </c>
      <c r="AH522">
        <v>0</v>
      </c>
      <c r="AI522">
        <v>0</v>
      </c>
      <c r="AJ522">
        <v>0</v>
      </c>
      <c r="AK522">
        <v>510</v>
      </c>
      <c r="AL522">
        <v>0</v>
      </c>
      <c r="AM522">
        <v>0</v>
      </c>
      <c r="AN522">
        <v>0</v>
      </c>
      <c r="AO522">
        <v>0</v>
      </c>
      <c r="AP522">
        <v>0</v>
      </c>
      <c r="AQ522">
        <v>0</v>
      </c>
      <c r="AR522">
        <v>0</v>
      </c>
      <c r="AS522">
        <v>0</v>
      </c>
      <c r="AT522">
        <v>0</v>
      </c>
      <c r="AU522">
        <v>0</v>
      </c>
      <c r="AV522">
        <v>0</v>
      </c>
      <c r="AW522">
        <v>0</v>
      </c>
      <c r="AX522" s="7">
        <v>510</v>
      </c>
      <c r="AZ522" s="7">
        <f t="shared" si="63"/>
        <v>0</v>
      </c>
      <c r="BA522" s="7">
        <f t="shared" si="64"/>
        <v>0</v>
      </c>
      <c r="BB522" s="7">
        <f t="shared" si="65"/>
        <v>0</v>
      </c>
      <c r="BC522" s="7">
        <f t="shared" si="66"/>
        <v>0</v>
      </c>
      <c r="BD522" s="7">
        <f t="shared" si="67"/>
        <v>0</v>
      </c>
      <c r="BE522" s="7">
        <f t="shared" si="68"/>
        <v>0</v>
      </c>
      <c r="BF522" s="7">
        <f t="shared" si="69"/>
        <v>0</v>
      </c>
      <c r="BG522" s="7">
        <f t="shared" si="70"/>
        <v>0</v>
      </c>
      <c r="BH522" s="7">
        <f t="shared" si="71"/>
        <v>0</v>
      </c>
      <c r="BI522" s="7">
        <f t="shared" si="72"/>
        <v>0</v>
      </c>
      <c r="BJ522" s="7">
        <f t="shared" si="73"/>
        <v>0</v>
      </c>
      <c r="BK522" s="7">
        <f t="shared" si="74"/>
        <v>0</v>
      </c>
      <c r="BL522" s="7">
        <f t="shared" si="75"/>
        <v>0</v>
      </c>
      <c r="BM522" s="7">
        <f t="shared" si="76"/>
        <v>0</v>
      </c>
      <c r="BN522" s="7">
        <f t="shared" si="77"/>
        <v>0</v>
      </c>
      <c r="BO522" s="7">
        <f t="shared" si="78"/>
        <v>0</v>
      </c>
      <c r="BP522" s="7">
        <f t="shared" si="79"/>
        <v>0</v>
      </c>
      <c r="BQ522" s="7">
        <f t="shared" si="80"/>
        <v>0</v>
      </c>
      <c r="BR522" s="7">
        <f t="shared" si="81"/>
        <v>0</v>
      </c>
      <c r="BS522" s="7">
        <f t="shared" si="82"/>
        <v>0</v>
      </c>
      <c r="BT522" s="7">
        <f t="shared" si="83"/>
        <v>0</v>
      </c>
      <c r="BU522" s="7">
        <f t="shared" si="84"/>
        <v>0</v>
      </c>
      <c r="BV522" s="7">
        <f t="shared" si="85"/>
        <v>0</v>
      </c>
      <c r="BW522" s="7">
        <f t="shared" si="86"/>
        <v>0</v>
      </c>
      <c r="BX522" s="7">
        <f t="shared" si="87"/>
        <v>0</v>
      </c>
      <c r="BY522" s="7">
        <f t="shared" si="88"/>
        <v>0</v>
      </c>
      <c r="BZ522" s="7">
        <f t="shared" si="89"/>
        <v>0</v>
      </c>
      <c r="CA522" s="7">
        <f t="shared" si="90"/>
        <v>0</v>
      </c>
      <c r="CB522" s="7">
        <f t="shared" si="91"/>
        <v>0</v>
      </c>
      <c r="CC522" s="7">
        <f t="shared" si="92"/>
        <v>0</v>
      </c>
      <c r="CD522" s="7">
        <f t="shared" si="93"/>
        <v>490</v>
      </c>
      <c r="CE522" s="7">
        <f t="shared" si="94"/>
        <v>20</v>
      </c>
      <c r="CF522" s="7">
        <f t="shared" si="95"/>
        <v>0</v>
      </c>
      <c r="CG522" s="7">
        <f t="shared" si="96"/>
        <v>0</v>
      </c>
      <c r="CH522" s="7">
        <f t="shared" si="97"/>
        <v>0</v>
      </c>
      <c r="CI522" s="7">
        <f t="shared" si="98"/>
        <v>510</v>
      </c>
      <c r="CJ522" s="7">
        <f t="shared" si="99"/>
        <v>0</v>
      </c>
      <c r="CK522" s="7">
        <f t="shared" si="100"/>
        <v>0</v>
      </c>
      <c r="CL522" s="7">
        <f t="shared" si="101"/>
        <v>0</v>
      </c>
      <c r="CM522" s="7">
        <f t="shared" si="102"/>
        <v>0</v>
      </c>
      <c r="CN522" s="7">
        <f t="shared" si="103"/>
        <v>0</v>
      </c>
      <c r="CO522" s="7">
        <f t="shared" si="104"/>
        <v>0</v>
      </c>
      <c r="CP522" s="7">
        <f t="shared" si="105"/>
        <v>0</v>
      </c>
      <c r="CQ522" s="7">
        <f t="shared" si="106"/>
        <v>0</v>
      </c>
      <c r="CR522" s="7">
        <f t="shared" si="107"/>
        <v>0</v>
      </c>
      <c r="CS522" s="7">
        <f t="shared" si="108"/>
        <v>0</v>
      </c>
      <c r="CT522" s="7">
        <f t="shared" si="109"/>
        <v>0</v>
      </c>
      <c r="CU522" s="7">
        <f t="shared" si="110"/>
        <v>0</v>
      </c>
      <c r="CV522" s="7">
        <f t="shared" si="111"/>
        <v>510</v>
      </c>
    </row>
    <row r="523" spans="1:100" hidden="1" x14ac:dyDescent="0.25">
      <c r="A523" t="s">
        <v>138</v>
      </c>
      <c r="B523">
        <v>0</v>
      </c>
      <c r="C523">
        <v>0</v>
      </c>
      <c r="D523">
        <v>0</v>
      </c>
      <c r="E523">
        <v>0</v>
      </c>
      <c r="F523">
        <v>0</v>
      </c>
      <c r="G523">
        <v>0</v>
      </c>
      <c r="H523">
        <v>0</v>
      </c>
      <c r="I523">
        <v>0</v>
      </c>
      <c r="J523">
        <v>0</v>
      </c>
      <c r="K523">
        <v>0</v>
      </c>
      <c r="L523">
        <v>0</v>
      </c>
      <c r="M523">
        <v>0</v>
      </c>
      <c r="N523">
        <v>0</v>
      </c>
      <c r="O523">
        <v>0</v>
      </c>
      <c r="P523">
        <v>0</v>
      </c>
      <c r="Q523">
        <v>0</v>
      </c>
      <c r="R523">
        <v>0</v>
      </c>
      <c r="S523">
        <v>0</v>
      </c>
      <c r="T523">
        <v>0</v>
      </c>
      <c r="U523">
        <v>0</v>
      </c>
      <c r="V523">
        <v>0</v>
      </c>
      <c r="W523">
        <v>0</v>
      </c>
      <c r="X523">
        <v>0</v>
      </c>
      <c r="Y523">
        <v>0</v>
      </c>
      <c r="Z523">
        <v>0</v>
      </c>
      <c r="AA523">
        <v>0</v>
      </c>
      <c r="AB523">
        <v>0</v>
      </c>
      <c r="AC523">
        <v>0</v>
      </c>
      <c r="AD523">
        <v>0</v>
      </c>
      <c r="AE523">
        <v>0</v>
      </c>
      <c r="AF523">
        <v>10</v>
      </c>
      <c r="AG523">
        <v>0</v>
      </c>
      <c r="AH523">
        <v>0</v>
      </c>
      <c r="AI523">
        <v>0</v>
      </c>
      <c r="AJ523">
        <v>0</v>
      </c>
      <c r="AK523">
        <v>10</v>
      </c>
      <c r="AL523">
        <v>250</v>
      </c>
      <c r="AM523">
        <v>0</v>
      </c>
      <c r="AN523">
        <v>0</v>
      </c>
      <c r="AO523">
        <v>0</v>
      </c>
      <c r="AP523">
        <v>0</v>
      </c>
      <c r="AQ523">
        <v>255</v>
      </c>
      <c r="AR523">
        <v>300</v>
      </c>
      <c r="AS523">
        <v>0</v>
      </c>
      <c r="AT523">
        <v>0</v>
      </c>
      <c r="AU523">
        <v>0</v>
      </c>
      <c r="AV523">
        <v>0</v>
      </c>
      <c r="AW523">
        <v>300</v>
      </c>
      <c r="AX523" s="7">
        <v>565</v>
      </c>
      <c r="AZ523" s="7">
        <f t="shared" si="63"/>
        <v>0</v>
      </c>
      <c r="BA523" s="7">
        <f t="shared" si="64"/>
        <v>0</v>
      </c>
      <c r="BB523" s="7">
        <f t="shared" si="65"/>
        <v>0</v>
      </c>
      <c r="BC523" s="7">
        <f t="shared" si="66"/>
        <v>0</v>
      </c>
      <c r="BD523" s="7">
        <f t="shared" si="67"/>
        <v>0</v>
      </c>
      <c r="BE523" s="7">
        <f t="shared" si="68"/>
        <v>0</v>
      </c>
      <c r="BF523" s="7">
        <f t="shared" si="69"/>
        <v>0</v>
      </c>
      <c r="BG523" s="7">
        <f t="shared" si="70"/>
        <v>0</v>
      </c>
      <c r="BH523" s="7">
        <f t="shared" si="71"/>
        <v>0</v>
      </c>
      <c r="BI523" s="7">
        <f t="shared" si="72"/>
        <v>0</v>
      </c>
      <c r="BJ523" s="7">
        <f t="shared" si="73"/>
        <v>0</v>
      </c>
      <c r="BK523" s="7">
        <f t="shared" si="74"/>
        <v>0</v>
      </c>
      <c r="BL523" s="7">
        <f t="shared" si="75"/>
        <v>0</v>
      </c>
      <c r="BM523" s="7">
        <f t="shared" si="76"/>
        <v>0</v>
      </c>
      <c r="BN523" s="7">
        <f t="shared" si="77"/>
        <v>0</v>
      </c>
      <c r="BO523" s="7">
        <f t="shared" si="78"/>
        <v>0</v>
      </c>
      <c r="BP523" s="7">
        <f t="shared" si="79"/>
        <v>0</v>
      </c>
      <c r="BQ523" s="7">
        <f t="shared" si="80"/>
        <v>0</v>
      </c>
      <c r="BR523" s="7">
        <f t="shared" si="81"/>
        <v>0</v>
      </c>
      <c r="BS523" s="7">
        <f t="shared" si="82"/>
        <v>0</v>
      </c>
      <c r="BT523" s="7">
        <f t="shared" si="83"/>
        <v>0</v>
      </c>
      <c r="BU523" s="7">
        <f t="shared" si="84"/>
        <v>0</v>
      </c>
      <c r="BV523" s="7">
        <f t="shared" si="85"/>
        <v>0</v>
      </c>
      <c r="BW523" s="7">
        <f t="shared" si="86"/>
        <v>0</v>
      </c>
      <c r="BX523" s="7">
        <f t="shared" si="87"/>
        <v>0</v>
      </c>
      <c r="BY523" s="7">
        <f t="shared" si="88"/>
        <v>0</v>
      </c>
      <c r="BZ523" s="7">
        <f t="shared" si="89"/>
        <v>0</v>
      </c>
      <c r="CA523" s="7">
        <f t="shared" si="90"/>
        <v>0</v>
      </c>
      <c r="CB523" s="7">
        <f t="shared" si="91"/>
        <v>0</v>
      </c>
      <c r="CC523" s="7">
        <f t="shared" si="92"/>
        <v>0</v>
      </c>
      <c r="CD523" s="7">
        <f t="shared" si="93"/>
        <v>10</v>
      </c>
      <c r="CE523" s="7">
        <f t="shared" si="94"/>
        <v>0</v>
      </c>
      <c r="CF523" s="7">
        <f t="shared" si="95"/>
        <v>0</v>
      </c>
      <c r="CG523" s="7">
        <f t="shared" si="96"/>
        <v>0</v>
      </c>
      <c r="CH523" s="7">
        <f t="shared" si="97"/>
        <v>0</v>
      </c>
      <c r="CI523" s="7">
        <f t="shared" si="98"/>
        <v>10</v>
      </c>
      <c r="CJ523" s="7">
        <f t="shared" si="99"/>
        <v>250</v>
      </c>
      <c r="CK523" s="7">
        <f t="shared" si="100"/>
        <v>0</v>
      </c>
      <c r="CL523" s="7">
        <f t="shared" si="101"/>
        <v>0</v>
      </c>
      <c r="CM523" s="7">
        <f t="shared" si="102"/>
        <v>0</v>
      </c>
      <c r="CN523" s="7">
        <f t="shared" si="103"/>
        <v>0</v>
      </c>
      <c r="CO523" s="7">
        <f t="shared" si="104"/>
        <v>255</v>
      </c>
      <c r="CP523" s="7">
        <f t="shared" si="105"/>
        <v>300</v>
      </c>
      <c r="CQ523" s="7">
        <f t="shared" si="106"/>
        <v>0</v>
      </c>
      <c r="CR523" s="7">
        <f t="shared" si="107"/>
        <v>0</v>
      </c>
      <c r="CS523" s="7">
        <f t="shared" si="108"/>
        <v>0</v>
      </c>
      <c r="CT523" s="7">
        <f t="shared" si="109"/>
        <v>0</v>
      </c>
      <c r="CU523" s="7">
        <f t="shared" si="110"/>
        <v>300</v>
      </c>
      <c r="CV523" s="7">
        <f t="shared" si="111"/>
        <v>565</v>
      </c>
    </row>
    <row r="524" spans="1:100" hidden="1" x14ac:dyDescent="0.25">
      <c r="A524" t="s">
        <v>139</v>
      </c>
      <c r="B524">
        <v>0</v>
      </c>
      <c r="C524">
        <v>0</v>
      </c>
      <c r="D524">
        <v>0</v>
      </c>
      <c r="E524">
        <v>0</v>
      </c>
      <c r="F524">
        <v>0</v>
      </c>
      <c r="G524">
        <v>0</v>
      </c>
      <c r="H524">
        <v>0</v>
      </c>
      <c r="I524">
        <v>0</v>
      </c>
      <c r="J524">
        <v>0</v>
      </c>
      <c r="K524">
        <v>0</v>
      </c>
      <c r="L524">
        <v>0</v>
      </c>
      <c r="M524">
        <v>0</v>
      </c>
      <c r="N524">
        <v>0</v>
      </c>
      <c r="O524">
        <v>0</v>
      </c>
      <c r="P524">
        <v>0</v>
      </c>
      <c r="Q524">
        <v>0</v>
      </c>
      <c r="R524">
        <v>0</v>
      </c>
      <c r="S524">
        <v>0</v>
      </c>
      <c r="T524">
        <v>0</v>
      </c>
      <c r="U524">
        <v>0</v>
      </c>
      <c r="V524">
        <v>0</v>
      </c>
      <c r="W524">
        <v>0</v>
      </c>
      <c r="X524">
        <v>0</v>
      </c>
      <c r="Y524">
        <v>0</v>
      </c>
      <c r="Z524">
        <v>0</v>
      </c>
      <c r="AA524">
        <v>0</v>
      </c>
      <c r="AB524">
        <v>0</v>
      </c>
      <c r="AC524">
        <v>0</v>
      </c>
      <c r="AD524">
        <v>0</v>
      </c>
      <c r="AE524">
        <v>0</v>
      </c>
      <c r="AF524">
        <v>0</v>
      </c>
      <c r="AG524">
        <v>0</v>
      </c>
      <c r="AH524">
        <v>0</v>
      </c>
      <c r="AI524">
        <v>0</v>
      </c>
      <c r="AJ524">
        <v>0</v>
      </c>
      <c r="AK524">
        <v>0</v>
      </c>
      <c r="AL524">
        <v>180</v>
      </c>
      <c r="AM524">
        <v>0</v>
      </c>
      <c r="AN524">
        <v>0</v>
      </c>
      <c r="AO524">
        <v>375</v>
      </c>
      <c r="AP524">
        <v>0</v>
      </c>
      <c r="AQ524">
        <v>555</v>
      </c>
      <c r="AR524">
        <v>0</v>
      </c>
      <c r="AS524">
        <v>0</v>
      </c>
      <c r="AT524">
        <v>0</v>
      </c>
      <c r="AU524">
        <v>0</v>
      </c>
      <c r="AV524">
        <v>0</v>
      </c>
      <c r="AW524">
        <v>0</v>
      </c>
      <c r="AX524" s="7">
        <v>555</v>
      </c>
      <c r="AZ524" s="7">
        <f t="shared" si="63"/>
        <v>0</v>
      </c>
      <c r="BA524" s="7">
        <f t="shared" si="64"/>
        <v>0</v>
      </c>
      <c r="BB524" s="7">
        <f t="shared" si="65"/>
        <v>0</v>
      </c>
      <c r="BC524" s="7">
        <f t="shared" si="66"/>
        <v>0</v>
      </c>
      <c r="BD524" s="7">
        <f t="shared" si="67"/>
        <v>0</v>
      </c>
      <c r="BE524" s="7">
        <f t="shared" si="68"/>
        <v>0</v>
      </c>
      <c r="BF524" s="7">
        <f t="shared" si="69"/>
        <v>0</v>
      </c>
      <c r="BG524" s="7">
        <f t="shared" si="70"/>
        <v>0</v>
      </c>
      <c r="BH524" s="7">
        <f t="shared" si="71"/>
        <v>0</v>
      </c>
      <c r="BI524" s="7">
        <f t="shared" si="72"/>
        <v>0</v>
      </c>
      <c r="BJ524" s="7">
        <f t="shared" si="73"/>
        <v>0</v>
      </c>
      <c r="BK524" s="7">
        <f t="shared" si="74"/>
        <v>0</v>
      </c>
      <c r="BL524" s="7">
        <f t="shared" si="75"/>
        <v>0</v>
      </c>
      <c r="BM524" s="7">
        <f t="shared" si="76"/>
        <v>0</v>
      </c>
      <c r="BN524" s="7">
        <f t="shared" si="77"/>
        <v>0</v>
      </c>
      <c r="BO524" s="7">
        <f t="shared" si="78"/>
        <v>0</v>
      </c>
      <c r="BP524" s="7">
        <f t="shared" si="79"/>
        <v>0</v>
      </c>
      <c r="BQ524" s="7">
        <f t="shared" si="80"/>
        <v>0</v>
      </c>
      <c r="BR524" s="7">
        <f t="shared" si="81"/>
        <v>0</v>
      </c>
      <c r="BS524" s="7">
        <f t="shared" si="82"/>
        <v>0</v>
      </c>
      <c r="BT524" s="7">
        <f t="shared" si="83"/>
        <v>0</v>
      </c>
      <c r="BU524" s="7">
        <f t="shared" si="84"/>
        <v>0</v>
      </c>
      <c r="BV524" s="7">
        <f t="shared" si="85"/>
        <v>0</v>
      </c>
      <c r="BW524" s="7">
        <f t="shared" si="86"/>
        <v>0</v>
      </c>
      <c r="BX524" s="7">
        <f t="shared" si="87"/>
        <v>0</v>
      </c>
      <c r="BY524" s="7">
        <f t="shared" si="88"/>
        <v>0</v>
      </c>
      <c r="BZ524" s="7">
        <f t="shared" si="89"/>
        <v>0</v>
      </c>
      <c r="CA524" s="7">
        <f t="shared" si="90"/>
        <v>0</v>
      </c>
      <c r="CB524" s="7">
        <f t="shared" si="91"/>
        <v>0</v>
      </c>
      <c r="CC524" s="7">
        <f t="shared" si="92"/>
        <v>0</v>
      </c>
      <c r="CD524" s="7">
        <f t="shared" si="93"/>
        <v>0</v>
      </c>
      <c r="CE524" s="7">
        <f t="shared" si="94"/>
        <v>0</v>
      </c>
      <c r="CF524" s="7">
        <f t="shared" si="95"/>
        <v>0</v>
      </c>
      <c r="CG524" s="7">
        <f t="shared" si="96"/>
        <v>0</v>
      </c>
      <c r="CH524" s="7">
        <f t="shared" si="97"/>
        <v>0</v>
      </c>
      <c r="CI524" s="7">
        <f t="shared" si="98"/>
        <v>0</v>
      </c>
      <c r="CJ524" s="7">
        <f t="shared" si="99"/>
        <v>180</v>
      </c>
      <c r="CK524" s="7">
        <f t="shared" si="100"/>
        <v>0</v>
      </c>
      <c r="CL524" s="7">
        <f t="shared" si="101"/>
        <v>0</v>
      </c>
      <c r="CM524" s="7">
        <f t="shared" si="102"/>
        <v>375</v>
      </c>
      <c r="CN524" s="7">
        <f t="shared" si="103"/>
        <v>0</v>
      </c>
      <c r="CO524" s="7">
        <f t="shared" si="104"/>
        <v>555</v>
      </c>
      <c r="CP524" s="7">
        <f t="shared" si="105"/>
        <v>0</v>
      </c>
      <c r="CQ524" s="7">
        <f t="shared" si="106"/>
        <v>0</v>
      </c>
      <c r="CR524" s="7">
        <f t="shared" si="107"/>
        <v>0</v>
      </c>
      <c r="CS524" s="7">
        <f t="shared" si="108"/>
        <v>0</v>
      </c>
      <c r="CT524" s="7">
        <f t="shared" si="109"/>
        <v>0</v>
      </c>
      <c r="CU524" s="7">
        <f t="shared" si="110"/>
        <v>0</v>
      </c>
      <c r="CV524" s="7">
        <f t="shared" si="111"/>
        <v>555</v>
      </c>
    </row>
    <row r="525" spans="1:100" hidden="1" x14ac:dyDescent="0.25">
      <c r="A525" t="s">
        <v>140</v>
      </c>
      <c r="B525">
        <v>0</v>
      </c>
      <c r="C525">
        <v>0</v>
      </c>
      <c r="D525">
        <v>0</v>
      </c>
      <c r="E525">
        <v>0</v>
      </c>
      <c r="F525">
        <v>0</v>
      </c>
      <c r="G525">
        <v>0</v>
      </c>
      <c r="H525">
        <v>0</v>
      </c>
      <c r="I525">
        <v>0</v>
      </c>
      <c r="J525">
        <v>0</v>
      </c>
      <c r="K525">
        <v>0</v>
      </c>
      <c r="L525">
        <v>0</v>
      </c>
      <c r="M525">
        <v>0</v>
      </c>
      <c r="N525">
        <v>0</v>
      </c>
      <c r="O525">
        <v>0</v>
      </c>
      <c r="P525">
        <v>0</v>
      </c>
      <c r="Q525">
        <v>0</v>
      </c>
      <c r="R525">
        <v>0</v>
      </c>
      <c r="S525">
        <v>0</v>
      </c>
      <c r="T525">
        <v>0</v>
      </c>
      <c r="U525">
        <v>0</v>
      </c>
      <c r="V525">
        <v>0</v>
      </c>
      <c r="W525">
        <v>0</v>
      </c>
      <c r="X525">
        <v>0</v>
      </c>
      <c r="Y525">
        <v>0</v>
      </c>
      <c r="Z525">
        <v>0</v>
      </c>
      <c r="AA525">
        <v>0</v>
      </c>
      <c r="AB525">
        <v>0</v>
      </c>
      <c r="AC525">
        <v>0</v>
      </c>
      <c r="AD525">
        <v>0</v>
      </c>
      <c r="AE525">
        <v>0</v>
      </c>
      <c r="AF525">
        <v>0</v>
      </c>
      <c r="AG525">
        <v>0</v>
      </c>
      <c r="AH525">
        <v>0</v>
      </c>
      <c r="AI525">
        <v>0</v>
      </c>
      <c r="AJ525">
        <v>0</v>
      </c>
      <c r="AK525">
        <v>0</v>
      </c>
      <c r="AL525">
        <v>0</v>
      </c>
      <c r="AM525">
        <v>0</v>
      </c>
      <c r="AN525">
        <v>0</v>
      </c>
      <c r="AO525">
        <v>0</v>
      </c>
      <c r="AP525">
        <v>0</v>
      </c>
      <c r="AQ525">
        <v>0</v>
      </c>
      <c r="AR525">
        <v>0</v>
      </c>
      <c r="AS525">
        <v>0</v>
      </c>
      <c r="AT525">
        <v>0</v>
      </c>
      <c r="AU525">
        <v>0</v>
      </c>
      <c r="AV525">
        <v>0</v>
      </c>
      <c r="AW525">
        <v>0</v>
      </c>
      <c r="AX525" s="7">
        <v>0</v>
      </c>
      <c r="AZ525" s="7">
        <f t="shared" si="63"/>
        <v>0</v>
      </c>
      <c r="BA525" s="7">
        <f t="shared" si="64"/>
        <v>0</v>
      </c>
      <c r="BB525" s="7">
        <f t="shared" si="65"/>
        <v>0</v>
      </c>
      <c r="BC525" s="7">
        <f t="shared" si="66"/>
        <v>0</v>
      </c>
      <c r="BD525" s="7">
        <f t="shared" si="67"/>
        <v>0</v>
      </c>
      <c r="BE525" s="7">
        <f t="shared" si="68"/>
        <v>0</v>
      </c>
      <c r="BF525" s="7">
        <f t="shared" si="69"/>
        <v>0</v>
      </c>
      <c r="BG525" s="7">
        <f t="shared" si="70"/>
        <v>0</v>
      </c>
      <c r="BH525" s="7">
        <f t="shared" si="71"/>
        <v>0</v>
      </c>
      <c r="BI525" s="7">
        <f t="shared" si="72"/>
        <v>0</v>
      </c>
      <c r="BJ525" s="7">
        <f t="shared" si="73"/>
        <v>0</v>
      </c>
      <c r="BK525" s="7">
        <f t="shared" si="74"/>
        <v>0</v>
      </c>
      <c r="BL525" s="7">
        <f t="shared" si="75"/>
        <v>0</v>
      </c>
      <c r="BM525" s="7">
        <f t="shared" si="76"/>
        <v>0</v>
      </c>
      <c r="BN525" s="7">
        <f t="shared" si="77"/>
        <v>0</v>
      </c>
      <c r="BO525" s="7">
        <f t="shared" si="78"/>
        <v>0</v>
      </c>
      <c r="BP525" s="7">
        <f t="shared" si="79"/>
        <v>0</v>
      </c>
      <c r="BQ525" s="7">
        <f t="shared" si="80"/>
        <v>0</v>
      </c>
      <c r="BR525" s="7">
        <f t="shared" si="81"/>
        <v>0</v>
      </c>
      <c r="BS525" s="7">
        <f t="shared" si="82"/>
        <v>0</v>
      </c>
      <c r="BT525" s="7">
        <f t="shared" si="83"/>
        <v>0</v>
      </c>
      <c r="BU525" s="7">
        <f t="shared" si="84"/>
        <v>0</v>
      </c>
      <c r="BV525" s="7">
        <f t="shared" si="85"/>
        <v>0</v>
      </c>
      <c r="BW525" s="7">
        <f t="shared" si="86"/>
        <v>0</v>
      </c>
      <c r="BX525" s="7">
        <f t="shared" si="87"/>
        <v>0</v>
      </c>
      <c r="BY525" s="7">
        <f t="shared" si="88"/>
        <v>0</v>
      </c>
      <c r="BZ525" s="7">
        <f t="shared" si="89"/>
        <v>0</v>
      </c>
      <c r="CA525" s="7">
        <f t="shared" si="90"/>
        <v>0</v>
      </c>
      <c r="CB525" s="7">
        <f t="shared" si="91"/>
        <v>0</v>
      </c>
      <c r="CC525" s="7">
        <f t="shared" si="92"/>
        <v>0</v>
      </c>
      <c r="CD525" s="7">
        <f t="shared" si="93"/>
        <v>0</v>
      </c>
      <c r="CE525" s="7">
        <f t="shared" si="94"/>
        <v>0</v>
      </c>
      <c r="CF525" s="7">
        <f t="shared" si="95"/>
        <v>0</v>
      </c>
      <c r="CG525" s="7">
        <f t="shared" si="96"/>
        <v>0</v>
      </c>
      <c r="CH525" s="7">
        <f t="shared" si="97"/>
        <v>0</v>
      </c>
      <c r="CI525" s="7">
        <f t="shared" si="98"/>
        <v>0</v>
      </c>
      <c r="CJ525" s="7">
        <f t="shared" si="99"/>
        <v>0</v>
      </c>
      <c r="CK525" s="7">
        <f t="shared" si="100"/>
        <v>0</v>
      </c>
      <c r="CL525" s="7">
        <f t="shared" si="101"/>
        <v>0</v>
      </c>
      <c r="CM525" s="7">
        <f t="shared" si="102"/>
        <v>0</v>
      </c>
      <c r="CN525" s="7">
        <f t="shared" si="103"/>
        <v>0</v>
      </c>
      <c r="CO525" s="7">
        <f t="shared" si="104"/>
        <v>0</v>
      </c>
      <c r="CP525" s="7">
        <f t="shared" si="105"/>
        <v>0</v>
      </c>
      <c r="CQ525" s="7">
        <f t="shared" si="106"/>
        <v>0</v>
      </c>
      <c r="CR525" s="7">
        <f t="shared" si="107"/>
        <v>0</v>
      </c>
      <c r="CS525" s="7">
        <f t="shared" si="108"/>
        <v>0</v>
      </c>
      <c r="CT525" s="7">
        <f t="shared" si="109"/>
        <v>0</v>
      </c>
      <c r="CU525" s="7">
        <f t="shared" si="110"/>
        <v>0</v>
      </c>
      <c r="CV525" s="7">
        <f t="shared" si="111"/>
        <v>0</v>
      </c>
    </row>
    <row r="526" spans="1:100" hidden="1" x14ac:dyDescent="0.25">
      <c r="A526" t="s">
        <v>141</v>
      </c>
      <c r="B526">
        <v>0</v>
      </c>
      <c r="C526">
        <v>0</v>
      </c>
      <c r="D526">
        <v>0</v>
      </c>
      <c r="E526">
        <v>0</v>
      </c>
      <c r="F526">
        <v>0</v>
      </c>
      <c r="G526">
        <v>0</v>
      </c>
      <c r="H526">
        <v>0</v>
      </c>
      <c r="I526">
        <v>0</v>
      </c>
      <c r="J526">
        <v>0</v>
      </c>
      <c r="K526">
        <v>0</v>
      </c>
      <c r="L526">
        <v>0</v>
      </c>
      <c r="M526">
        <v>0</v>
      </c>
      <c r="N526">
        <v>0</v>
      </c>
      <c r="O526">
        <v>0</v>
      </c>
      <c r="P526">
        <v>0</v>
      </c>
      <c r="Q526">
        <v>0</v>
      </c>
      <c r="R526">
        <v>0</v>
      </c>
      <c r="S526">
        <v>0</v>
      </c>
      <c r="T526">
        <v>0</v>
      </c>
      <c r="U526">
        <v>0</v>
      </c>
      <c r="V526">
        <v>0</v>
      </c>
      <c r="W526">
        <v>0</v>
      </c>
      <c r="X526">
        <v>0</v>
      </c>
      <c r="Y526">
        <v>0</v>
      </c>
      <c r="Z526">
        <v>5</v>
      </c>
      <c r="AA526">
        <v>0</v>
      </c>
      <c r="AB526">
        <v>0</v>
      </c>
      <c r="AC526">
        <v>0</v>
      </c>
      <c r="AD526">
        <v>0</v>
      </c>
      <c r="AE526">
        <v>5</v>
      </c>
      <c r="AF526">
        <v>50</v>
      </c>
      <c r="AG526">
        <v>0</v>
      </c>
      <c r="AH526">
        <v>5</v>
      </c>
      <c r="AI526">
        <v>0</v>
      </c>
      <c r="AJ526">
        <v>0</v>
      </c>
      <c r="AK526">
        <v>55</v>
      </c>
      <c r="AL526">
        <v>15</v>
      </c>
      <c r="AM526">
        <v>0</v>
      </c>
      <c r="AN526">
        <v>0</v>
      </c>
      <c r="AO526">
        <v>0</v>
      </c>
      <c r="AP526">
        <v>0</v>
      </c>
      <c r="AQ526">
        <v>15</v>
      </c>
      <c r="AR526">
        <v>0</v>
      </c>
      <c r="AS526">
        <v>0</v>
      </c>
      <c r="AT526">
        <v>0</v>
      </c>
      <c r="AU526">
        <v>0</v>
      </c>
      <c r="AV526">
        <v>0</v>
      </c>
      <c r="AW526">
        <v>0</v>
      </c>
      <c r="AX526" s="7">
        <v>75</v>
      </c>
      <c r="AZ526" s="7">
        <f t="shared" si="63"/>
        <v>0</v>
      </c>
      <c r="BA526" s="7">
        <f t="shared" si="64"/>
        <v>0</v>
      </c>
      <c r="BB526" s="7">
        <f t="shared" si="65"/>
        <v>0</v>
      </c>
      <c r="BC526" s="7">
        <f t="shared" si="66"/>
        <v>0</v>
      </c>
      <c r="BD526" s="7">
        <f t="shared" si="67"/>
        <v>0</v>
      </c>
      <c r="BE526" s="7">
        <f t="shared" si="68"/>
        <v>0</v>
      </c>
      <c r="BF526" s="7">
        <f t="shared" si="69"/>
        <v>0</v>
      </c>
      <c r="BG526" s="7">
        <f t="shared" si="70"/>
        <v>0</v>
      </c>
      <c r="BH526" s="7">
        <f t="shared" si="71"/>
        <v>0</v>
      </c>
      <c r="BI526" s="7">
        <f t="shared" si="72"/>
        <v>0</v>
      </c>
      <c r="BJ526" s="7">
        <f t="shared" si="73"/>
        <v>0</v>
      </c>
      <c r="BK526" s="7">
        <f t="shared" si="74"/>
        <v>0</v>
      </c>
      <c r="BL526" s="7">
        <f t="shared" si="75"/>
        <v>0</v>
      </c>
      <c r="BM526" s="7">
        <f t="shared" si="76"/>
        <v>0</v>
      </c>
      <c r="BN526" s="7">
        <f t="shared" si="77"/>
        <v>0</v>
      </c>
      <c r="BO526" s="7">
        <f t="shared" si="78"/>
        <v>0</v>
      </c>
      <c r="BP526" s="7">
        <f t="shared" si="79"/>
        <v>0</v>
      </c>
      <c r="BQ526" s="7">
        <f t="shared" si="80"/>
        <v>0</v>
      </c>
      <c r="BR526" s="7">
        <f t="shared" si="81"/>
        <v>0</v>
      </c>
      <c r="BS526" s="7">
        <f t="shared" si="82"/>
        <v>0</v>
      </c>
      <c r="BT526" s="7">
        <f t="shared" si="83"/>
        <v>0</v>
      </c>
      <c r="BU526" s="7">
        <f t="shared" si="84"/>
        <v>0</v>
      </c>
      <c r="BV526" s="7">
        <f t="shared" si="85"/>
        <v>0</v>
      </c>
      <c r="BW526" s="7">
        <f t="shared" si="86"/>
        <v>0</v>
      </c>
      <c r="BX526" s="7">
        <f t="shared" si="87"/>
        <v>5</v>
      </c>
      <c r="BY526" s="7">
        <f t="shared" si="88"/>
        <v>0</v>
      </c>
      <c r="BZ526" s="7">
        <f t="shared" si="89"/>
        <v>0</v>
      </c>
      <c r="CA526" s="7">
        <f t="shared" si="90"/>
        <v>0</v>
      </c>
      <c r="CB526" s="7">
        <f t="shared" si="91"/>
        <v>0</v>
      </c>
      <c r="CC526" s="7">
        <f t="shared" si="92"/>
        <v>5</v>
      </c>
      <c r="CD526" s="7">
        <f t="shared" si="93"/>
        <v>50</v>
      </c>
      <c r="CE526" s="7">
        <f t="shared" si="94"/>
        <v>0</v>
      </c>
      <c r="CF526" s="7">
        <f t="shared" si="95"/>
        <v>5</v>
      </c>
      <c r="CG526" s="7">
        <f t="shared" si="96"/>
        <v>0</v>
      </c>
      <c r="CH526" s="7">
        <f t="shared" si="97"/>
        <v>0</v>
      </c>
      <c r="CI526" s="7">
        <f t="shared" si="98"/>
        <v>55</v>
      </c>
      <c r="CJ526" s="7">
        <f t="shared" si="99"/>
        <v>15</v>
      </c>
      <c r="CK526" s="7">
        <f t="shared" si="100"/>
        <v>0</v>
      </c>
      <c r="CL526" s="7">
        <f t="shared" si="101"/>
        <v>0</v>
      </c>
      <c r="CM526" s="7">
        <f t="shared" si="102"/>
        <v>0</v>
      </c>
      <c r="CN526" s="7">
        <f t="shared" si="103"/>
        <v>0</v>
      </c>
      <c r="CO526" s="7">
        <f t="shared" si="104"/>
        <v>15</v>
      </c>
      <c r="CP526" s="7">
        <f t="shared" si="105"/>
        <v>0</v>
      </c>
      <c r="CQ526" s="7">
        <f t="shared" si="106"/>
        <v>0</v>
      </c>
      <c r="CR526" s="7">
        <f t="shared" si="107"/>
        <v>0</v>
      </c>
      <c r="CS526" s="7">
        <f t="shared" si="108"/>
        <v>0</v>
      </c>
      <c r="CT526" s="7">
        <f t="shared" si="109"/>
        <v>0</v>
      </c>
      <c r="CU526" s="7">
        <f t="shared" si="110"/>
        <v>0</v>
      </c>
      <c r="CV526" s="7">
        <f t="shared" si="111"/>
        <v>75</v>
      </c>
    </row>
    <row r="527" spans="1:100" hidden="1" x14ac:dyDescent="0.25">
      <c r="A527" t="s">
        <v>142</v>
      </c>
      <c r="B527">
        <v>0</v>
      </c>
      <c r="C527">
        <v>0</v>
      </c>
      <c r="D527">
        <v>0</v>
      </c>
      <c r="E527">
        <v>0</v>
      </c>
      <c r="F527">
        <v>0</v>
      </c>
      <c r="G527">
        <v>0</v>
      </c>
      <c r="H527">
        <v>0</v>
      </c>
      <c r="I527">
        <v>0</v>
      </c>
      <c r="J527">
        <v>0</v>
      </c>
      <c r="K527">
        <v>0</v>
      </c>
      <c r="L527">
        <v>0</v>
      </c>
      <c r="M527">
        <v>0</v>
      </c>
      <c r="N527">
        <v>0</v>
      </c>
      <c r="O527">
        <v>0</v>
      </c>
      <c r="P527">
        <v>0</v>
      </c>
      <c r="Q527">
        <v>0</v>
      </c>
      <c r="R527">
        <v>0</v>
      </c>
      <c r="S527">
        <v>0</v>
      </c>
      <c r="T527">
        <v>0</v>
      </c>
      <c r="U527">
        <v>0</v>
      </c>
      <c r="V527">
        <v>0</v>
      </c>
      <c r="W527">
        <v>0</v>
      </c>
      <c r="X527">
        <v>0</v>
      </c>
      <c r="Y527">
        <v>0</v>
      </c>
      <c r="Z527">
        <v>0</v>
      </c>
      <c r="AA527">
        <v>0</v>
      </c>
      <c r="AB527">
        <v>0</v>
      </c>
      <c r="AC527">
        <v>0</v>
      </c>
      <c r="AD527">
        <v>0</v>
      </c>
      <c r="AE527">
        <v>0</v>
      </c>
      <c r="AF527">
        <v>0</v>
      </c>
      <c r="AG527">
        <v>0</v>
      </c>
      <c r="AH527">
        <v>0</v>
      </c>
      <c r="AI527">
        <v>0</v>
      </c>
      <c r="AJ527">
        <v>0</v>
      </c>
      <c r="AK527">
        <v>0</v>
      </c>
      <c r="AL527">
        <v>5</v>
      </c>
      <c r="AM527">
        <v>0</v>
      </c>
      <c r="AN527">
        <v>0</v>
      </c>
      <c r="AO527">
        <v>0</v>
      </c>
      <c r="AP527">
        <v>0</v>
      </c>
      <c r="AQ527">
        <v>5</v>
      </c>
      <c r="AR527">
        <v>0</v>
      </c>
      <c r="AS527">
        <v>0</v>
      </c>
      <c r="AT527">
        <v>0</v>
      </c>
      <c r="AU527">
        <v>0</v>
      </c>
      <c r="AV527">
        <v>0</v>
      </c>
      <c r="AW527">
        <v>0</v>
      </c>
      <c r="AX527" s="7">
        <v>5</v>
      </c>
      <c r="AZ527" s="7">
        <f t="shared" si="63"/>
        <v>0</v>
      </c>
      <c r="BA527" s="7">
        <f t="shared" si="64"/>
        <v>0</v>
      </c>
      <c r="BB527" s="7">
        <f t="shared" si="65"/>
        <v>0</v>
      </c>
      <c r="BC527" s="7">
        <f t="shared" si="66"/>
        <v>0</v>
      </c>
      <c r="BD527" s="7">
        <f t="shared" si="67"/>
        <v>0</v>
      </c>
      <c r="BE527" s="7">
        <f t="shared" si="68"/>
        <v>0</v>
      </c>
      <c r="BF527" s="7">
        <f t="shared" si="69"/>
        <v>0</v>
      </c>
      <c r="BG527" s="7">
        <f t="shared" si="70"/>
        <v>0</v>
      </c>
      <c r="BH527" s="7">
        <f t="shared" si="71"/>
        <v>0</v>
      </c>
      <c r="BI527" s="7">
        <f t="shared" si="72"/>
        <v>0</v>
      </c>
      <c r="BJ527" s="7">
        <f t="shared" si="73"/>
        <v>0</v>
      </c>
      <c r="BK527" s="7">
        <f t="shared" si="74"/>
        <v>0</v>
      </c>
      <c r="BL527" s="7">
        <f t="shared" si="75"/>
        <v>0</v>
      </c>
      <c r="BM527" s="7">
        <f t="shared" si="76"/>
        <v>0</v>
      </c>
      <c r="BN527" s="7">
        <f t="shared" si="77"/>
        <v>0</v>
      </c>
      <c r="BO527" s="7">
        <f t="shared" si="78"/>
        <v>0</v>
      </c>
      <c r="BP527" s="7">
        <f t="shared" si="79"/>
        <v>0</v>
      </c>
      <c r="BQ527" s="7">
        <f t="shared" si="80"/>
        <v>0</v>
      </c>
      <c r="BR527" s="7">
        <f t="shared" si="81"/>
        <v>0</v>
      </c>
      <c r="BS527" s="7">
        <f t="shared" si="82"/>
        <v>0</v>
      </c>
      <c r="BT527" s="7">
        <f t="shared" si="83"/>
        <v>0</v>
      </c>
      <c r="BU527" s="7">
        <f t="shared" si="84"/>
        <v>0</v>
      </c>
      <c r="BV527" s="7">
        <f t="shared" si="85"/>
        <v>0</v>
      </c>
      <c r="BW527" s="7">
        <f t="shared" si="86"/>
        <v>0</v>
      </c>
      <c r="BX527" s="7">
        <f t="shared" si="87"/>
        <v>0</v>
      </c>
      <c r="BY527" s="7">
        <f t="shared" si="88"/>
        <v>0</v>
      </c>
      <c r="BZ527" s="7">
        <f t="shared" si="89"/>
        <v>0</v>
      </c>
      <c r="CA527" s="7">
        <f t="shared" si="90"/>
        <v>0</v>
      </c>
      <c r="CB527" s="7">
        <f t="shared" si="91"/>
        <v>0</v>
      </c>
      <c r="CC527" s="7">
        <f t="shared" si="92"/>
        <v>0</v>
      </c>
      <c r="CD527" s="7">
        <f t="shared" si="93"/>
        <v>0</v>
      </c>
      <c r="CE527" s="7">
        <f t="shared" si="94"/>
        <v>0</v>
      </c>
      <c r="CF527" s="7">
        <f t="shared" si="95"/>
        <v>0</v>
      </c>
      <c r="CG527" s="7">
        <f t="shared" si="96"/>
        <v>0</v>
      </c>
      <c r="CH527" s="7">
        <f t="shared" si="97"/>
        <v>0</v>
      </c>
      <c r="CI527" s="7">
        <f t="shared" si="98"/>
        <v>0</v>
      </c>
      <c r="CJ527" s="7">
        <f t="shared" si="99"/>
        <v>5</v>
      </c>
      <c r="CK527" s="7">
        <f t="shared" si="100"/>
        <v>0</v>
      </c>
      <c r="CL527" s="7">
        <f t="shared" si="101"/>
        <v>0</v>
      </c>
      <c r="CM527" s="7">
        <f t="shared" si="102"/>
        <v>0</v>
      </c>
      <c r="CN527" s="7">
        <f t="shared" si="103"/>
        <v>0</v>
      </c>
      <c r="CO527" s="7">
        <f t="shared" si="104"/>
        <v>5</v>
      </c>
      <c r="CP527" s="7">
        <f t="shared" si="105"/>
        <v>0</v>
      </c>
      <c r="CQ527" s="7">
        <f t="shared" si="106"/>
        <v>0</v>
      </c>
      <c r="CR527" s="7">
        <f t="shared" si="107"/>
        <v>0</v>
      </c>
      <c r="CS527" s="7">
        <f t="shared" si="108"/>
        <v>0</v>
      </c>
      <c r="CT527" s="7">
        <f t="shared" si="109"/>
        <v>0</v>
      </c>
      <c r="CU527" s="7">
        <f t="shared" si="110"/>
        <v>0</v>
      </c>
      <c r="CV527" s="7">
        <f t="shared" si="111"/>
        <v>5</v>
      </c>
    </row>
    <row r="528" spans="1:100" hidden="1" x14ac:dyDescent="0.25">
      <c r="A528" t="s">
        <v>143</v>
      </c>
      <c r="B528">
        <v>0</v>
      </c>
      <c r="C528">
        <v>0</v>
      </c>
      <c r="D528">
        <v>0</v>
      </c>
      <c r="E528">
        <v>0</v>
      </c>
      <c r="F528">
        <v>0</v>
      </c>
      <c r="G528">
        <v>0</v>
      </c>
      <c r="H528">
        <v>0</v>
      </c>
      <c r="I528">
        <v>0</v>
      </c>
      <c r="J528">
        <v>0</v>
      </c>
      <c r="K528">
        <v>0</v>
      </c>
      <c r="L528">
        <v>0</v>
      </c>
      <c r="M528">
        <v>0</v>
      </c>
      <c r="N528">
        <v>0</v>
      </c>
      <c r="O528">
        <v>0</v>
      </c>
      <c r="P528">
        <v>0</v>
      </c>
      <c r="Q528">
        <v>0</v>
      </c>
      <c r="R528">
        <v>0</v>
      </c>
      <c r="S528">
        <v>0</v>
      </c>
      <c r="T528">
        <v>0</v>
      </c>
      <c r="U528">
        <v>0</v>
      </c>
      <c r="V528">
        <v>0</v>
      </c>
      <c r="W528">
        <v>0</v>
      </c>
      <c r="X528">
        <v>0</v>
      </c>
      <c r="Y528">
        <v>0</v>
      </c>
      <c r="Z528">
        <v>5</v>
      </c>
      <c r="AA528">
        <v>0</v>
      </c>
      <c r="AB528">
        <v>0</v>
      </c>
      <c r="AC528">
        <v>0</v>
      </c>
      <c r="AD528">
        <v>0</v>
      </c>
      <c r="AE528">
        <v>5</v>
      </c>
      <c r="AF528">
        <v>195</v>
      </c>
      <c r="AG528">
        <v>0</v>
      </c>
      <c r="AH528">
        <v>0</v>
      </c>
      <c r="AI528">
        <v>0</v>
      </c>
      <c r="AJ528">
        <v>0</v>
      </c>
      <c r="AK528">
        <v>195</v>
      </c>
      <c r="AL528">
        <v>80</v>
      </c>
      <c r="AM528">
        <v>0</v>
      </c>
      <c r="AN528">
        <v>0</v>
      </c>
      <c r="AO528">
        <v>0</v>
      </c>
      <c r="AP528">
        <v>0</v>
      </c>
      <c r="AQ528">
        <v>80</v>
      </c>
      <c r="AR528">
        <v>0</v>
      </c>
      <c r="AS528">
        <v>0</v>
      </c>
      <c r="AT528">
        <v>0</v>
      </c>
      <c r="AU528">
        <v>0</v>
      </c>
      <c r="AV528">
        <v>0</v>
      </c>
      <c r="AW528">
        <v>0</v>
      </c>
      <c r="AX528" s="7">
        <v>285</v>
      </c>
      <c r="AZ528" s="7">
        <f t="shared" si="63"/>
        <v>0</v>
      </c>
      <c r="BA528" s="7">
        <f t="shared" si="64"/>
        <v>0</v>
      </c>
      <c r="BB528" s="7">
        <f t="shared" si="65"/>
        <v>0</v>
      </c>
      <c r="BC528" s="7">
        <f t="shared" si="66"/>
        <v>0</v>
      </c>
      <c r="BD528" s="7">
        <f t="shared" si="67"/>
        <v>0</v>
      </c>
      <c r="BE528" s="7">
        <f t="shared" si="68"/>
        <v>0</v>
      </c>
      <c r="BF528" s="7">
        <f t="shared" si="69"/>
        <v>0</v>
      </c>
      <c r="BG528" s="7">
        <f t="shared" si="70"/>
        <v>0</v>
      </c>
      <c r="BH528" s="7">
        <f t="shared" si="71"/>
        <v>0</v>
      </c>
      <c r="BI528" s="7">
        <f t="shared" si="72"/>
        <v>0</v>
      </c>
      <c r="BJ528" s="7">
        <f t="shared" si="73"/>
        <v>0</v>
      </c>
      <c r="BK528" s="7">
        <f t="shared" si="74"/>
        <v>0</v>
      </c>
      <c r="BL528" s="7">
        <f t="shared" si="75"/>
        <v>0</v>
      </c>
      <c r="BM528" s="7">
        <f t="shared" si="76"/>
        <v>0</v>
      </c>
      <c r="BN528" s="7">
        <f t="shared" si="77"/>
        <v>0</v>
      </c>
      <c r="BO528" s="7">
        <f t="shared" si="78"/>
        <v>0</v>
      </c>
      <c r="BP528" s="7">
        <f t="shared" si="79"/>
        <v>0</v>
      </c>
      <c r="BQ528" s="7">
        <f t="shared" si="80"/>
        <v>0</v>
      </c>
      <c r="BR528" s="7">
        <f t="shared" si="81"/>
        <v>0</v>
      </c>
      <c r="BS528" s="7">
        <f t="shared" si="82"/>
        <v>0</v>
      </c>
      <c r="BT528" s="7">
        <f t="shared" si="83"/>
        <v>0</v>
      </c>
      <c r="BU528" s="7">
        <f t="shared" si="84"/>
        <v>0</v>
      </c>
      <c r="BV528" s="7">
        <f t="shared" si="85"/>
        <v>0</v>
      </c>
      <c r="BW528" s="7">
        <f t="shared" si="86"/>
        <v>0</v>
      </c>
      <c r="BX528" s="7">
        <f t="shared" si="87"/>
        <v>5</v>
      </c>
      <c r="BY528" s="7">
        <f t="shared" si="88"/>
        <v>0</v>
      </c>
      <c r="BZ528" s="7">
        <f t="shared" si="89"/>
        <v>0</v>
      </c>
      <c r="CA528" s="7">
        <f t="shared" si="90"/>
        <v>0</v>
      </c>
      <c r="CB528" s="7">
        <f t="shared" si="91"/>
        <v>0</v>
      </c>
      <c r="CC528" s="7">
        <f t="shared" si="92"/>
        <v>5</v>
      </c>
      <c r="CD528" s="7">
        <f t="shared" si="93"/>
        <v>195</v>
      </c>
      <c r="CE528" s="7">
        <f t="shared" si="94"/>
        <v>0</v>
      </c>
      <c r="CF528" s="7">
        <f t="shared" si="95"/>
        <v>0</v>
      </c>
      <c r="CG528" s="7">
        <f t="shared" si="96"/>
        <v>0</v>
      </c>
      <c r="CH528" s="7">
        <f t="shared" si="97"/>
        <v>0</v>
      </c>
      <c r="CI528" s="7">
        <f t="shared" si="98"/>
        <v>195</v>
      </c>
      <c r="CJ528" s="7">
        <f t="shared" si="99"/>
        <v>80</v>
      </c>
      <c r="CK528" s="7">
        <f t="shared" si="100"/>
        <v>0</v>
      </c>
      <c r="CL528" s="7">
        <f t="shared" si="101"/>
        <v>0</v>
      </c>
      <c r="CM528" s="7">
        <f t="shared" si="102"/>
        <v>0</v>
      </c>
      <c r="CN528" s="7">
        <f t="shared" si="103"/>
        <v>0</v>
      </c>
      <c r="CO528" s="7">
        <f t="shared" si="104"/>
        <v>80</v>
      </c>
      <c r="CP528" s="7">
        <f t="shared" si="105"/>
        <v>0</v>
      </c>
      <c r="CQ528" s="7">
        <f t="shared" si="106"/>
        <v>0</v>
      </c>
      <c r="CR528" s="7">
        <f t="shared" si="107"/>
        <v>0</v>
      </c>
      <c r="CS528" s="7">
        <f t="shared" si="108"/>
        <v>0</v>
      </c>
      <c r="CT528" s="7">
        <f t="shared" si="109"/>
        <v>0</v>
      </c>
      <c r="CU528" s="7">
        <f t="shared" si="110"/>
        <v>0</v>
      </c>
      <c r="CV528" s="7">
        <f t="shared" si="111"/>
        <v>285</v>
      </c>
    </row>
    <row r="529" spans="1:100" hidden="1" x14ac:dyDescent="0.25">
      <c r="A529" t="s">
        <v>144</v>
      </c>
      <c r="B529">
        <v>0</v>
      </c>
      <c r="C529">
        <v>0</v>
      </c>
      <c r="D529">
        <v>0</v>
      </c>
      <c r="E529">
        <v>0</v>
      </c>
      <c r="F529">
        <v>0</v>
      </c>
      <c r="G529">
        <v>0</v>
      </c>
      <c r="H529">
        <v>0</v>
      </c>
      <c r="I529">
        <v>0</v>
      </c>
      <c r="J529">
        <v>0</v>
      </c>
      <c r="K529">
        <v>0</v>
      </c>
      <c r="L529">
        <v>0</v>
      </c>
      <c r="M529">
        <v>0</v>
      </c>
      <c r="N529">
        <v>0</v>
      </c>
      <c r="O529">
        <v>0</v>
      </c>
      <c r="P529">
        <v>0</v>
      </c>
      <c r="Q529">
        <v>0</v>
      </c>
      <c r="R529">
        <v>0</v>
      </c>
      <c r="S529">
        <v>0</v>
      </c>
      <c r="T529">
        <v>5</v>
      </c>
      <c r="U529">
        <v>0</v>
      </c>
      <c r="V529">
        <v>0</v>
      </c>
      <c r="W529">
        <v>0</v>
      </c>
      <c r="X529">
        <v>0</v>
      </c>
      <c r="Y529">
        <v>5</v>
      </c>
      <c r="Z529">
        <v>30</v>
      </c>
      <c r="AA529">
        <v>0</v>
      </c>
      <c r="AB529">
        <v>20</v>
      </c>
      <c r="AC529">
        <v>0</v>
      </c>
      <c r="AD529">
        <v>0</v>
      </c>
      <c r="AE529">
        <v>50</v>
      </c>
      <c r="AF529">
        <v>5</v>
      </c>
      <c r="AG529">
        <v>0</v>
      </c>
      <c r="AH529">
        <v>0</v>
      </c>
      <c r="AI529">
        <v>0</v>
      </c>
      <c r="AJ529">
        <v>0</v>
      </c>
      <c r="AK529">
        <v>5</v>
      </c>
      <c r="AL529">
        <v>3020</v>
      </c>
      <c r="AM529">
        <v>5</v>
      </c>
      <c r="AN529">
        <v>0</v>
      </c>
      <c r="AO529">
        <v>0</v>
      </c>
      <c r="AP529">
        <v>0</v>
      </c>
      <c r="AQ529">
        <v>3025</v>
      </c>
      <c r="AR529">
        <v>0</v>
      </c>
      <c r="AS529">
        <v>0</v>
      </c>
      <c r="AT529">
        <v>0</v>
      </c>
      <c r="AU529">
        <v>0</v>
      </c>
      <c r="AV529">
        <v>0</v>
      </c>
      <c r="AW529">
        <v>0</v>
      </c>
      <c r="AX529" s="7">
        <v>3085</v>
      </c>
      <c r="AZ529" s="7">
        <f t="shared" si="63"/>
        <v>0</v>
      </c>
      <c r="BA529" s="7">
        <f t="shared" si="64"/>
        <v>0</v>
      </c>
      <c r="BB529" s="7">
        <f t="shared" si="65"/>
        <v>0</v>
      </c>
      <c r="BC529" s="7">
        <f t="shared" si="66"/>
        <v>0</v>
      </c>
      <c r="BD529" s="7">
        <f t="shared" si="67"/>
        <v>0</v>
      </c>
      <c r="BE529" s="7">
        <f t="shared" si="68"/>
        <v>0</v>
      </c>
      <c r="BF529" s="7">
        <f t="shared" si="69"/>
        <v>0</v>
      </c>
      <c r="BG529" s="7">
        <f t="shared" si="70"/>
        <v>0</v>
      </c>
      <c r="BH529" s="7">
        <f t="shared" si="71"/>
        <v>0</v>
      </c>
      <c r="BI529" s="7">
        <f t="shared" si="72"/>
        <v>0</v>
      </c>
      <c r="BJ529" s="7">
        <f t="shared" si="73"/>
        <v>0</v>
      </c>
      <c r="BK529" s="7">
        <f t="shared" si="74"/>
        <v>0</v>
      </c>
      <c r="BL529" s="7">
        <f t="shared" si="75"/>
        <v>0</v>
      </c>
      <c r="BM529" s="7">
        <f t="shared" si="76"/>
        <v>0</v>
      </c>
      <c r="BN529" s="7">
        <f t="shared" si="77"/>
        <v>0</v>
      </c>
      <c r="BO529" s="7">
        <f t="shared" si="78"/>
        <v>0</v>
      </c>
      <c r="BP529" s="7">
        <f t="shared" si="79"/>
        <v>0</v>
      </c>
      <c r="BQ529" s="7">
        <f t="shared" si="80"/>
        <v>0</v>
      </c>
      <c r="BR529" s="7">
        <f t="shared" si="81"/>
        <v>5</v>
      </c>
      <c r="BS529" s="7">
        <f t="shared" si="82"/>
        <v>0</v>
      </c>
      <c r="BT529" s="7">
        <f t="shared" si="83"/>
        <v>0</v>
      </c>
      <c r="BU529" s="7">
        <f t="shared" si="84"/>
        <v>0</v>
      </c>
      <c r="BV529" s="7">
        <f t="shared" si="85"/>
        <v>0</v>
      </c>
      <c r="BW529" s="7">
        <f t="shared" si="86"/>
        <v>5</v>
      </c>
      <c r="BX529" s="7">
        <f t="shared" si="87"/>
        <v>30</v>
      </c>
      <c r="BY529" s="7">
        <f t="shared" si="88"/>
        <v>0</v>
      </c>
      <c r="BZ529" s="7">
        <f t="shared" si="89"/>
        <v>20</v>
      </c>
      <c r="CA529" s="7">
        <f t="shared" si="90"/>
        <v>0</v>
      </c>
      <c r="CB529" s="7">
        <f t="shared" si="91"/>
        <v>0</v>
      </c>
      <c r="CC529" s="7">
        <f t="shared" si="92"/>
        <v>50</v>
      </c>
      <c r="CD529" s="7">
        <f t="shared" si="93"/>
        <v>5</v>
      </c>
      <c r="CE529" s="7">
        <f t="shared" si="94"/>
        <v>0</v>
      </c>
      <c r="CF529" s="7">
        <f t="shared" si="95"/>
        <v>0</v>
      </c>
      <c r="CG529" s="7">
        <f t="shared" si="96"/>
        <v>0</v>
      </c>
      <c r="CH529" s="7">
        <f t="shared" si="97"/>
        <v>0</v>
      </c>
      <c r="CI529" s="7">
        <f t="shared" si="98"/>
        <v>5</v>
      </c>
      <c r="CJ529" s="7">
        <f t="shared" si="99"/>
        <v>3020</v>
      </c>
      <c r="CK529" s="7">
        <f t="shared" si="100"/>
        <v>5</v>
      </c>
      <c r="CL529" s="7">
        <f t="shared" si="101"/>
        <v>0</v>
      </c>
      <c r="CM529" s="7">
        <f t="shared" si="102"/>
        <v>0</v>
      </c>
      <c r="CN529" s="7">
        <f t="shared" si="103"/>
        <v>0</v>
      </c>
      <c r="CO529" s="7">
        <f t="shared" si="104"/>
        <v>3025</v>
      </c>
      <c r="CP529" s="7">
        <f t="shared" si="105"/>
        <v>0</v>
      </c>
      <c r="CQ529" s="7">
        <f t="shared" si="106"/>
        <v>0</v>
      </c>
      <c r="CR529" s="7">
        <f t="shared" si="107"/>
        <v>0</v>
      </c>
      <c r="CS529" s="7">
        <f t="shared" si="108"/>
        <v>0</v>
      </c>
      <c r="CT529" s="7">
        <f t="shared" si="109"/>
        <v>0</v>
      </c>
      <c r="CU529" s="7">
        <f t="shared" si="110"/>
        <v>0</v>
      </c>
      <c r="CV529" s="7">
        <f t="shared" si="111"/>
        <v>3085</v>
      </c>
    </row>
    <row r="530" spans="1:100" hidden="1" x14ac:dyDescent="0.25">
      <c r="A530" t="s">
        <v>145</v>
      </c>
      <c r="B530">
        <v>0</v>
      </c>
      <c r="C530">
        <v>0</v>
      </c>
      <c r="D530">
        <v>0</v>
      </c>
      <c r="E530">
        <v>0</v>
      </c>
      <c r="F530">
        <v>0</v>
      </c>
      <c r="G530">
        <v>0</v>
      </c>
      <c r="H530">
        <v>0</v>
      </c>
      <c r="I530">
        <v>0</v>
      </c>
      <c r="J530">
        <v>0</v>
      </c>
      <c r="K530">
        <v>0</v>
      </c>
      <c r="L530">
        <v>0</v>
      </c>
      <c r="M530">
        <v>0</v>
      </c>
      <c r="N530">
        <v>0</v>
      </c>
      <c r="O530">
        <v>0</v>
      </c>
      <c r="P530">
        <v>0</v>
      </c>
      <c r="Q530">
        <v>0</v>
      </c>
      <c r="R530">
        <v>0</v>
      </c>
      <c r="S530">
        <v>0</v>
      </c>
      <c r="T530">
        <v>0</v>
      </c>
      <c r="U530">
        <v>0</v>
      </c>
      <c r="V530">
        <v>0</v>
      </c>
      <c r="W530">
        <v>0</v>
      </c>
      <c r="X530">
        <v>0</v>
      </c>
      <c r="Y530">
        <v>0</v>
      </c>
      <c r="Z530">
        <v>0</v>
      </c>
      <c r="AA530">
        <v>0</v>
      </c>
      <c r="AB530">
        <v>0</v>
      </c>
      <c r="AC530">
        <v>0</v>
      </c>
      <c r="AD530">
        <v>0</v>
      </c>
      <c r="AE530">
        <v>0</v>
      </c>
      <c r="AF530">
        <v>5</v>
      </c>
      <c r="AG530">
        <v>0</v>
      </c>
      <c r="AH530">
        <v>0</v>
      </c>
      <c r="AI530">
        <v>0</v>
      </c>
      <c r="AJ530">
        <v>0</v>
      </c>
      <c r="AK530">
        <v>5</v>
      </c>
      <c r="AL530">
        <v>0</v>
      </c>
      <c r="AM530">
        <v>0</v>
      </c>
      <c r="AN530">
        <v>0</v>
      </c>
      <c r="AO530">
        <v>0</v>
      </c>
      <c r="AP530">
        <v>0</v>
      </c>
      <c r="AQ530">
        <v>0</v>
      </c>
      <c r="AR530">
        <v>0</v>
      </c>
      <c r="AS530">
        <v>0</v>
      </c>
      <c r="AT530">
        <v>0</v>
      </c>
      <c r="AU530">
        <v>0</v>
      </c>
      <c r="AV530">
        <v>0</v>
      </c>
      <c r="AW530">
        <v>0</v>
      </c>
      <c r="AX530" s="7">
        <v>5</v>
      </c>
      <c r="AZ530" s="7">
        <f t="shared" si="63"/>
        <v>0</v>
      </c>
      <c r="BA530" s="7">
        <f t="shared" si="64"/>
        <v>0</v>
      </c>
      <c r="BB530" s="7">
        <f t="shared" si="65"/>
        <v>0</v>
      </c>
      <c r="BC530" s="7">
        <f t="shared" si="66"/>
        <v>0</v>
      </c>
      <c r="BD530" s="7">
        <f t="shared" si="67"/>
        <v>0</v>
      </c>
      <c r="BE530" s="7">
        <f t="shared" si="68"/>
        <v>0</v>
      </c>
      <c r="BF530" s="7">
        <f t="shared" si="69"/>
        <v>0</v>
      </c>
      <c r="BG530" s="7">
        <f t="shared" si="70"/>
        <v>0</v>
      </c>
      <c r="BH530" s="7">
        <f t="shared" si="71"/>
        <v>0</v>
      </c>
      <c r="BI530" s="7">
        <f t="shared" si="72"/>
        <v>0</v>
      </c>
      <c r="BJ530" s="7">
        <f t="shared" si="73"/>
        <v>0</v>
      </c>
      <c r="BK530" s="7">
        <f t="shared" si="74"/>
        <v>0</v>
      </c>
      <c r="BL530" s="7">
        <f t="shared" si="75"/>
        <v>0</v>
      </c>
      <c r="BM530" s="7">
        <f t="shared" si="76"/>
        <v>0</v>
      </c>
      <c r="BN530" s="7">
        <f t="shared" si="77"/>
        <v>0</v>
      </c>
      <c r="BO530" s="7">
        <f t="shared" si="78"/>
        <v>0</v>
      </c>
      <c r="BP530" s="7">
        <f t="shared" si="79"/>
        <v>0</v>
      </c>
      <c r="BQ530" s="7">
        <f t="shared" si="80"/>
        <v>0</v>
      </c>
      <c r="BR530" s="7">
        <f t="shared" si="81"/>
        <v>0</v>
      </c>
      <c r="BS530" s="7">
        <f t="shared" si="82"/>
        <v>0</v>
      </c>
      <c r="BT530" s="7">
        <f t="shared" si="83"/>
        <v>0</v>
      </c>
      <c r="BU530" s="7">
        <f t="shared" si="84"/>
        <v>0</v>
      </c>
      <c r="BV530" s="7">
        <f t="shared" si="85"/>
        <v>0</v>
      </c>
      <c r="BW530" s="7">
        <f t="shared" si="86"/>
        <v>0</v>
      </c>
      <c r="BX530" s="7">
        <f t="shared" si="87"/>
        <v>0</v>
      </c>
      <c r="BY530" s="7">
        <f t="shared" si="88"/>
        <v>0</v>
      </c>
      <c r="BZ530" s="7">
        <f t="shared" si="89"/>
        <v>0</v>
      </c>
      <c r="CA530" s="7">
        <f t="shared" si="90"/>
        <v>0</v>
      </c>
      <c r="CB530" s="7">
        <f t="shared" si="91"/>
        <v>0</v>
      </c>
      <c r="CC530" s="7">
        <f t="shared" si="92"/>
        <v>0</v>
      </c>
      <c r="CD530" s="7">
        <f t="shared" si="93"/>
        <v>5</v>
      </c>
      <c r="CE530" s="7">
        <f t="shared" si="94"/>
        <v>0</v>
      </c>
      <c r="CF530" s="7">
        <f t="shared" si="95"/>
        <v>0</v>
      </c>
      <c r="CG530" s="7">
        <f t="shared" si="96"/>
        <v>0</v>
      </c>
      <c r="CH530" s="7">
        <f t="shared" si="97"/>
        <v>0</v>
      </c>
      <c r="CI530" s="7">
        <f t="shared" si="98"/>
        <v>5</v>
      </c>
      <c r="CJ530" s="7">
        <f t="shared" si="99"/>
        <v>0</v>
      </c>
      <c r="CK530" s="7">
        <f t="shared" si="100"/>
        <v>0</v>
      </c>
      <c r="CL530" s="7">
        <f t="shared" si="101"/>
        <v>0</v>
      </c>
      <c r="CM530" s="7">
        <f t="shared" si="102"/>
        <v>0</v>
      </c>
      <c r="CN530" s="7">
        <f t="shared" si="103"/>
        <v>0</v>
      </c>
      <c r="CO530" s="7">
        <f t="shared" si="104"/>
        <v>0</v>
      </c>
      <c r="CP530" s="7">
        <f t="shared" si="105"/>
        <v>0</v>
      </c>
      <c r="CQ530" s="7">
        <f t="shared" si="106"/>
        <v>0</v>
      </c>
      <c r="CR530" s="7">
        <f t="shared" si="107"/>
        <v>0</v>
      </c>
      <c r="CS530" s="7">
        <f t="shared" si="108"/>
        <v>0</v>
      </c>
      <c r="CT530" s="7">
        <f t="shared" si="109"/>
        <v>0</v>
      </c>
      <c r="CU530" s="7">
        <f t="shared" si="110"/>
        <v>0</v>
      </c>
      <c r="CV530" s="7">
        <f t="shared" si="111"/>
        <v>5</v>
      </c>
    </row>
    <row r="531" spans="1:100" hidden="1" x14ac:dyDescent="0.25">
      <c r="A531" t="s">
        <v>147</v>
      </c>
      <c r="B531">
        <v>0</v>
      </c>
      <c r="C531">
        <v>0</v>
      </c>
      <c r="D531">
        <v>0</v>
      </c>
      <c r="E531">
        <v>0</v>
      </c>
      <c r="F531">
        <v>0</v>
      </c>
      <c r="G531">
        <v>0</v>
      </c>
      <c r="H531">
        <v>0</v>
      </c>
      <c r="I531">
        <v>0</v>
      </c>
      <c r="J531">
        <v>5</v>
      </c>
      <c r="K531">
        <v>0</v>
      </c>
      <c r="L531">
        <v>0</v>
      </c>
      <c r="M531">
        <v>5</v>
      </c>
      <c r="N531">
        <v>0</v>
      </c>
      <c r="O531">
        <v>0</v>
      </c>
      <c r="P531">
        <v>0</v>
      </c>
      <c r="Q531">
        <v>0</v>
      </c>
      <c r="R531">
        <v>0</v>
      </c>
      <c r="S531">
        <v>0</v>
      </c>
      <c r="T531">
        <v>145</v>
      </c>
      <c r="U531">
        <v>0</v>
      </c>
      <c r="V531">
        <v>0</v>
      </c>
      <c r="W531">
        <v>0</v>
      </c>
      <c r="X531">
        <v>0</v>
      </c>
      <c r="Y531">
        <v>145</v>
      </c>
      <c r="Z531">
        <v>420</v>
      </c>
      <c r="AA531">
        <v>0</v>
      </c>
      <c r="AB531">
        <v>550</v>
      </c>
      <c r="AC531">
        <v>0</v>
      </c>
      <c r="AD531">
        <v>0</v>
      </c>
      <c r="AE531">
        <v>975</v>
      </c>
      <c r="AF531">
        <v>575</v>
      </c>
      <c r="AG531">
        <v>5</v>
      </c>
      <c r="AH531">
        <v>185</v>
      </c>
      <c r="AI531">
        <v>0</v>
      </c>
      <c r="AJ531">
        <v>0</v>
      </c>
      <c r="AK531">
        <v>770</v>
      </c>
      <c r="AL531">
        <v>125</v>
      </c>
      <c r="AM531">
        <v>0</v>
      </c>
      <c r="AN531">
        <v>0</v>
      </c>
      <c r="AO531">
        <v>0</v>
      </c>
      <c r="AP531">
        <v>0</v>
      </c>
      <c r="AQ531">
        <v>125</v>
      </c>
      <c r="AR531">
        <v>0</v>
      </c>
      <c r="AS531">
        <v>0</v>
      </c>
      <c r="AT531">
        <v>0</v>
      </c>
      <c r="AU531">
        <v>0</v>
      </c>
      <c r="AV531">
        <v>0</v>
      </c>
      <c r="AW531">
        <v>0</v>
      </c>
      <c r="AX531" s="7">
        <v>2020</v>
      </c>
      <c r="AZ531" s="7">
        <f t="shared" si="63"/>
        <v>0</v>
      </c>
      <c r="BA531" s="7">
        <f t="shared" si="64"/>
        <v>0</v>
      </c>
      <c r="BB531" s="7">
        <f t="shared" si="65"/>
        <v>0</v>
      </c>
      <c r="BC531" s="7">
        <f t="shared" si="66"/>
        <v>0</v>
      </c>
      <c r="BD531" s="7">
        <f t="shared" si="67"/>
        <v>0</v>
      </c>
      <c r="BE531" s="7">
        <f t="shared" si="68"/>
        <v>0</v>
      </c>
      <c r="BF531" s="7">
        <f t="shared" si="69"/>
        <v>0</v>
      </c>
      <c r="BG531" s="7">
        <f t="shared" si="70"/>
        <v>0</v>
      </c>
      <c r="BH531" s="7">
        <f t="shared" si="71"/>
        <v>5</v>
      </c>
      <c r="BI531" s="7">
        <f t="shared" si="72"/>
        <v>0</v>
      </c>
      <c r="BJ531" s="7">
        <f t="shared" si="73"/>
        <v>0</v>
      </c>
      <c r="BK531" s="7">
        <f t="shared" si="74"/>
        <v>5</v>
      </c>
      <c r="BL531" s="7">
        <f t="shared" si="75"/>
        <v>0</v>
      </c>
      <c r="BM531" s="7">
        <f t="shared" si="76"/>
        <v>0</v>
      </c>
      <c r="BN531" s="7">
        <f t="shared" si="77"/>
        <v>0</v>
      </c>
      <c r="BO531" s="7">
        <f t="shared" si="78"/>
        <v>0</v>
      </c>
      <c r="BP531" s="7">
        <f t="shared" si="79"/>
        <v>0</v>
      </c>
      <c r="BQ531" s="7">
        <f t="shared" si="80"/>
        <v>0</v>
      </c>
      <c r="BR531" s="7">
        <f t="shared" si="81"/>
        <v>145</v>
      </c>
      <c r="BS531" s="7">
        <f t="shared" si="82"/>
        <v>0</v>
      </c>
      <c r="BT531" s="7">
        <f t="shared" si="83"/>
        <v>0</v>
      </c>
      <c r="BU531" s="7">
        <f t="shared" si="84"/>
        <v>0</v>
      </c>
      <c r="BV531" s="7">
        <f t="shared" si="85"/>
        <v>0</v>
      </c>
      <c r="BW531" s="7">
        <f t="shared" si="86"/>
        <v>145</v>
      </c>
      <c r="BX531" s="7">
        <f t="shared" si="87"/>
        <v>420</v>
      </c>
      <c r="BY531" s="7">
        <f t="shared" si="88"/>
        <v>0</v>
      </c>
      <c r="BZ531" s="7">
        <f t="shared" si="89"/>
        <v>550</v>
      </c>
      <c r="CA531" s="7">
        <f t="shared" si="90"/>
        <v>0</v>
      </c>
      <c r="CB531" s="7">
        <f t="shared" si="91"/>
        <v>0</v>
      </c>
      <c r="CC531" s="7">
        <f t="shared" si="92"/>
        <v>975</v>
      </c>
      <c r="CD531" s="7">
        <f t="shared" si="93"/>
        <v>575</v>
      </c>
      <c r="CE531" s="7">
        <f t="shared" si="94"/>
        <v>5</v>
      </c>
      <c r="CF531" s="7">
        <f t="shared" si="95"/>
        <v>185</v>
      </c>
      <c r="CG531" s="7">
        <f t="shared" si="96"/>
        <v>0</v>
      </c>
      <c r="CH531" s="7">
        <f t="shared" si="97"/>
        <v>0</v>
      </c>
      <c r="CI531" s="7">
        <f t="shared" si="98"/>
        <v>770</v>
      </c>
      <c r="CJ531" s="7">
        <f t="shared" si="99"/>
        <v>125</v>
      </c>
      <c r="CK531" s="7">
        <f t="shared" si="100"/>
        <v>0</v>
      </c>
      <c r="CL531" s="7">
        <f t="shared" si="101"/>
        <v>0</v>
      </c>
      <c r="CM531" s="7">
        <f t="shared" si="102"/>
        <v>0</v>
      </c>
      <c r="CN531" s="7">
        <f t="shared" si="103"/>
        <v>0</v>
      </c>
      <c r="CO531" s="7">
        <f t="shared" si="104"/>
        <v>125</v>
      </c>
      <c r="CP531" s="7">
        <f t="shared" si="105"/>
        <v>0</v>
      </c>
      <c r="CQ531" s="7">
        <f t="shared" si="106"/>
        <v>0</v>
      </c>
      <c r="CR531" s="7">
        <f t="shared" si="107"/>
        <v>0</v>
      </c>
      <c r="CS531" s="7">
        <f t="shared" si="108"/>
        <v>0</v>
      </c>
      <c r="CT531" s="7">
        <f t="shared" si="109"/>
        <v>0</v>
      </c>
      <c r="CU531" s="7">
        <f t="shared" si="110"/>
        <v>0</v>
      </c>
      <c r="CV531" s="7">
        <f t="shared" si="111"/>
        <v>2020</v>
      </c>
    </row>
    <row r="532" spans="1:100" hidden="1" x14ac:dyDescent="0.25">
      <c r="A532" t="s">
        <v>148</v>
      </c>
      <c r="B532">
        <v>0</v>
      </c>
      <c r="C532">
        <v>0</v>
      </c>
      <c r="D532">
        <v>0</v>
      </c>
      <c r="E532">
        <v>0</v>
      </c>
      <c r="F532">
        <v>0</v>
      </c>
      <c r="G532">
        <v>0</v>
      </c>
      <c r="H532">
        <v>0</v>
      </c>
      <c r="I532">
        <v>0</v>
      </c>
      <c r="J532">
        <v>0</v>
      </c>
      <c r="K532">
        <v>0</v>
      </c>
      <c r="L532">
        <v>0</v>
      </c>
      <c r="M532">
        <v>0</v>
      </c>
      <c r="N532">
        <v>0</v>
      </c>
      <c r="O532">
        <v>0</v>
      </c>
      <c r="P532">
        <v>0</v>
      </c>
      <c r="Q532">
        <v>0</v>
      </c>
      <c r="R532">
        <v>0</v>
      </c>
      <c r="S532">
        <v>0</v>
      </c>
      <c r="T532">
        <v>0</v>
      </c>
      <c r="U532">
        <v>0</v>
      </c>
      <c r="V532">
        <v>0</v>
      </c>
      <c r="W532">
        <v>0</v>
      </c>
      <c r="X532">
        <v>0</v>
      </c>
      <c r="Y532">
        <v>0</v>
      </c>
      <c r="Z532">
        <v>0</v>
      </c>
      <c r="AA532">
        <v>0</v>
      </c>
      <c r="AB532">
        <v>0</v>
      </c>
      <c r="AC532">
        <v>0</v>
      </c>
      <c r="AD532">
        <v>0</v>
      </c>
      <c r="AE532">
        <v>0</v>
      </c>
      <c r="AF532">
        <v>650</v>
      </c>
      <c r="AG532">
        <v>0</v>
      </c>
      <c r="AH532">
        <v>0</v>
      </c>
      <c r="AI532">
        <v>0</v>
      </c>
      <c r="AJ532">
        <v>0</v>
      </c>
      <c r="AK532">
        <v>650</v>
      </c>
      <c r="AL532">
        <v>0</v>
      </c>
      <c r="AM532">
        <v>0</v>
      </c>
      <c r="AN532">
        <v>0</v>
      </c>
      <c r="AO532">
        <v>0</v>
      </c>
      <c r="AP532">
        <v>0</v>
      </c>
      <c r="AQ532">
        <v>0</v>
      </c>
      <c r="AR532">
        <v>0</v>
      </c>
      <c r="AS532">
        <v>0</v>
      </c>
      <c r="AT532">
        <v>0</v>
      </c>
      <c r="AU532">
        <v>0</v>
      </c>
      <c r="AV532">
        <v>0</v>
      </c>
      <c r="AW532">
        <v>0</v>
      </c>
      <c r="AX532" s="7">
        <v>650</v>
      </c>
      <c r="AZ532" s="7">
        <f t="shared" si="63"/>
        <v>0</v>
      </c>
      <c r="BA532" s="7">
        <f t="shared" si="64"/>
        <v>0</v>
      </c>
      <c r="BB532" s="7">
        <f t="shared" si="65"/>
        <v>0</v>
      </c>
      <c r="BC532" s="7">
        <f t="shared" si="66"/>
        <v>0</v>
      </c>
      <c r="BD532" s="7">
        <f t="shared" si="67"/>
        <v>0</v>
      </c>
      <c r="BE532" s="7">
        <f t="shared" si="68"/>
        <v>0</v>
      </c>
      <c r="BF532" s="7">
        <f t="shared" si="69"/>
        <v>0</v>
      </c>
      <c r="BG532" s="7">
        <f t="shared" si="70"/>
        <v>0</v>
      </c>
      <c r="BH532" s="7">
        <f t="shared" si="71"/>
        <v>0</v>
      </c>
      <c r="BI532" s="7">
        <f t="shared" si="72"/>
        <v>0</v>
      </c>
      <c r="BJ532" s="7">
        <f t="shared" si="73"/>
        <v>0</v>
      </c>
      <c r="BK532" s="7">
        <f t="shared" si="74"/>
        <v>0</v>
      </c>
      <c r="BL532" s="7">
        <f t="shared" si="75"/>
        <v>0</v>
      </c>
      <c r="BM532" s="7">
        <f t="shared" si="76"/>
        <v>0</v>
      </c>
      <c r="BN532" s="7">
        <f t="shared" si="77"/>
        <v>0</v>
      </c>
      <c r="BO532" s="7">
        <f t="shared" si="78"/>
        <v>0</v>
      </c>
      <c r="BP532" s="7">
        <f t="shared" si="79"/>
        <v>0</v>
      </c>
      <c r="BQ532" s="7">
        <f t="shared" si="80"/>
        <v>0</v>
      </c>
      <c r="BR532" s="7">
        <f t="shared" si="81"/>
        <v>0</v>
      </c>
      <c r="BS532" s="7">
        <f t="shared" si="82"/>
        <v>0</v>
      </c>
      <c r="BT532" s="7">
        <f t="shared" si="83"/>
        <v>0</v>
      </c>
      <c r="BU532" s="7">
        <f t="shared" si="84"/>
        <v>0</v>
      </c>
      <c r="BV532" s="7">
        <f t="shared" si="85"/>
        <v>0</v>
      </c>
      <c r="BW532" s="7">
        <f t="shared" si="86"/>
        <v>0</v>
      </c>
      <c r="BX532" s="7">
        <f t="shared" si="87"/>
        <v>0</v>
      </c>
      <c r="BY532" s="7">
        <f t="shared" si="88"/>
        <v>0</v>
      </c>
      <c r="BZ532" s="7">
        <f t="shared" si="89"/>
        <v>0</v>
      </c>
      <c r="CA532" s="7">
        <f t="shared" si="90"/>
        <v>0</v>
      </c>
      <c r="CB532" s="7">
        <f t="shared" si="91"/>
        <v>0</v>
      </c>
      <c r="CC532" s="7">
        <f t="shared" si="92"/>
        <v>0</v>
      </c>
      <c r="CD532" s="7">
        <f t="shared" si="93"/>
        <v>650</v>
      </c>
      <c r="CE532" s="7">
        <f t="shared" si="94"/>
        <v>0</v>
      </c>
      <c r="CF532" s="7">
        <f t="shared" si="95"/>
        <v>0</v>
      </c>
      <c r="CG532" s="7">
        <f t="shared" si="96"/>
        <v>0</v>
      </c>
      <c r="CH532" s="7">
        <f t="shared" si="97"/>
        <v>0</v>
      </c>
      <c r="CI532" s="7">
        <f t="shared" si="98"/>
        <v>650</v>
      </c>
      <c r="CJ532" s="7">
        <f t="shared" si="99"/>
        <v>0</v>
      </c>
      <c r="CK532" s="7">
        <f t="shared" si="100"/>
        <v>0</v>
      </c>
      <c r="CL532" s="7">
        <f t="shared" si="101"/>
        <v>0</v>
      </c>
      <c r="CM532" s="7">
        <f t="shared" si="102"/>
        <v>0</v>
      </c>
      <c r="CN532" s="7">
        <f t="shared" si="103"/>
        <v>0</v>
      </c>
      <c r="CO532" s="7">
        <f t="shared" si="104"/>
        <v>0</v>
      </c>
      <c r="CP532" s="7">
        <f t="shared" si="105"/>
        <v>0</v>
      </c>
      <c r="CQ532" s="7">
        <f t="shared" si="106"/>
        <v>0</v>
      </c>
      <c r="CR532" s="7">
        <f t="shared" si="107"/>
        <v>0</v>
      </c>
      <c r="CS532" s="7">
        <f t="shared" si="108"/>
        <v>0</v>
      </c>
      <c r="CT532" s="7">
        <f t="shared" si="109"/>
        <v>0</v>
      </c>
      <c r="CU532" s="7">
        <f t="shared" si="110"/>
        <v>0</v>
      </c>
      <c r="CV532" s="7">
        <f t="shared" si="111"/>
        <v>650</v>
      </c>
    </row>
    <row r="533" spans="1:100" hidden="1" x14ac:dyDescent="0.25">
      <c r="A533" t="s">
        <v>149</v>
      </c>
      <c r="B533">
        <v>0</v>
      </c>
      <c r="C533">
        <v>0</v>
      </c>
      <c r="D533">
        <v>0</v>
      </c>
      <c r="E533">
        <v>0</v>
      </c>
      <c r="F533">
        <v>0</v>
      </c>
      <c r="G533">
        <v>0</v>
      </c>
      <c r="H533">
        <v>0</v>
      </c>
      <c r="I533">
        <v>0</v>
      </c>
      <c r="J533">
        <v>0</v>
      </c>
      <c r="K533">
        <v>0</v>
      </c>
      <c r="L533">
        <v>0</v>
      </c>
      <c r="M533">
        <v>0</v>
      </c>
      <c r="N533">
        <v>0</v>
      </c>
      <c r="O533">
        <v>0</v>
      </c>
      <c r="P533">
        <v>0</v>
      </c>
      <c r="Q533">
        <v>0</v>
      </c>
      <c r="R533">
        <v>0</v>
      </c>
      <c r="S533">
        <v>0</v>
      </c>
      <c r="T533">
        <v>0</v>
      </c>
      <c r="U533">
        <v>0</v>
      </c>
      <c r="V533">
        <v>0</v>
      </c>
      <c r="W533">
        <v>0</v>
      </c>
      <c r="X533">
        <v>0</v>
      </c>
      <c r="Y533">
        <v>0</v>
      </c>
      <c r="Z533">
        <v>0</v>
      </c>
      <c r="AA533">
        <v>0</v>
      </c>
      <c r="AB533">
        <v>0</v>
      </c>
      <c r="AC533">
        <v>0</v>
      </c>
      <c r="AD533">
        <v>0</v>
      </c>
      <c r="AE533">
        <v>0</v>
      </c>
      <c r="AF533">
        <v>100</v>
      </c>
      <c r="AG533">
        <v>0</v>
      </c>
      <c r="AH533">
        <v>20</v>
      </c>
      <c r="AI533">
        <v>0</v>
      </c>
      <c r="AJ533">
        <v>0</v>
      </c>
      <c r="AK533">
        <v>120</v>
      </c>
      <c r="AL533">
        <v>0</v>
      </c>
      <c r="AM533">
        <v>5</v>
      </c>
      <c r="AN533">
        <v>0</v>
      </c>
      <c r="AO533">
        <v>0</v>
      </c>
      <c r="AP533">
        <v>0</v>
      </c>
      <c r="AQ533">
        <v>5</v>
      </c>
      <c r="AR533">
        <v>0</v>
      </c>
      <c r="AS533">
        <v>0</v>
      </c>
      <c r="AT533">
        <v>0</v>
      </c>
      <c r="AU533">
        <v>0</v>
      </c>
      <c r="AV533">
        <v>0</v>
      </c>
      <c r="AW533">
        <v>0</v>
      </c>
      <c r="AX533" s="7">
        <v>130</v>
      </c>
      <c r="AZ533" s="7">
        <f t="shared" si="63"/>
        <v>0</v>
      </c>
      <c r="BA533" s="7">
        <f t="shared" si="64"/>
        <v>0</v>
      </c>
      <c r="BB533" s="7">
        <f t="shared" si="65"/>
        <v>0</v>
      </c>
      <c r="BC533" s="7">
        <f t="shared" si="66"/>
        <v>0</v>
      </c>
      <c r="BD533" s="7">
        <f t="shared" si="67"/>
        <v>0</v>
      </c>
      <c r="BE533" s="7">
        <f t="shared" si="68"/>
        <v>0</v>
      </c>
      <c r="BF533" s="7">
        <f t="shared" si="69"/>
        <v>0</v>
      </c>
      <c r="BG533" s="7">
        <f t="shared" si="70"/>
        <v>0</v>
      </c>
      <c r="BH533" s="7">
        <f t="shared" si="71"/>
        <v>0</v>
      </c>
      <c r="BI533" s="7">
        <f t="shared" si="72"/>
        <v>0</v>
      </c>
      <c r="BJ533" s="7">
        <f t="shared" si="73"/>
        <v>0</v>
      </c>
      <c r="BK533" s="7">
        <f t="shared" si="74"/>
        <v>0</v>
      </c>
      <c r="BL533" s="7">
        <f t="shared" si="75"/>
        <v>0</v>
      </c>
      <c r="BM533" s="7">
        <f t="shared" si="76"/>
        <v>0</v>
      </c>
      <c r="BN533" s="7">
        <f t="shared" si="77"/>
        <v>0</v>
      </c>
      <c r="BO533" s="7">
        <f t="shared" si="78"/>
        <v>0</v>
      </c>
      <c r="BP533" s="7">
        <f t="shared" si="79"/>
        <v>0</v>
      </c>
      <c r="BQ533" s="7">
        <f t="shared" si="80"/>
        <v>0</v>
      </c>
      <c r="BR533" s="7">
        <f t="shared" si="81"/>
        <v>0</v>
      </c>
      <c r="BS533" s="7">
        <f t="shared" si="82"/>
        <v>0</v>
      </c>
      <c r="BT533" s="7">
        <f t="shared" si="83"/>
        <v>0</v>
      </c>
      <c r="BU533" s="7">
        <f t="shared" si="84"/>
        <v>0</v>
      </c>
      <c r="BV533" s="7">
        <f t="shared" si="85"/>
        <v>0</v>
      </c>
      <c r="BW533" s="7">
        <f t="shared" si="86"/>
        <v>0</v>
      </c>
      <c r="BX533" s="7">
        <f t="shared" si="87"/>
        <v>0</v>
      </c>
      <c r="BY533" s="7">
        <f t="shared" si="88"/>
        <v>0</v>
      </c>
      <c r="BZ533" s="7">
        <f t="shared" si="89"/>
        <v>0</v>
      </c>
      <c r="CA533" s="7">
        <f t="shared" si="90"/>
        <v>0</v>
      </c>
      <c r="CB533" s="7">
        <f t="shared" si="91"/>
        <v>0</v>
      </c>
      <c r="CC533" s="7">
        <f t="shared" si="92"/>
        <v>0</v>
      </c>
      <c r="CD533" s="7">
        <f t="shared" si="93"/>
        <v>100</v>
      </c>
      <c r="CE533" s="7">
        <f t="shared" si="94"/>
        <v>0</v>
      </c>
      <c r="CF533" s="7">
        <f t="shared" si="95"/>
        <v>20</v>
      </c>
      <c r="CG533" s="7">
        <f t="shared" si="96"/>
        <v>0</v>
      </c>
      <c r="CH533" s="7">
        <f t="shared" si="97"/>
        <v>0</v>
      </c>
      <c r="CI533" s="7">
        <f t="shared" si="98"/>
        <v>120</v>
      </c>
      <c r="CJ533" s="7">
        <f t="shared" si="99"/>
        <v>0</v>
      </c>
      <c r="CK533" s="7">
        <f t="shared" si="100"/>
        <v>5</v>
      </c>
      <c r="CL533" s="7">
        <f t="shared" si="101"/>
        <v>0</v>
      </c>
      <c r="CM533" s="7">
        <f t="shared" si="102"/>
        <v>0</v>
      </c>
      <c r="CN533" s="7">
        <f t="shared" si="103"/>
        <v>0</v>
      </c>
      <c r="CO533" s="7">
        <f t="shared" si="104"/>
        <v>5</v>
      </c>
      <c r="CP533" s="7">
        <f t="shared" si="105"/>
        <v>0</v>
      </c>
      <c r="CQ533" s="7">
        <f t="shared" si="106"/>
        <v>0</v>
      </c>
      <c r="CR533" s="7">
        <f t="shared" si="107"/>
        <v>0</v>
      </c>
      <c r="CS533" s="7">
        <f t="shared" si="108"/>
        <v>0</v>
      </c>
      <c r="CT533" s="7">
        <f t="shared" si="109"/>
        <v>0</v>
      </c>
      <c r="CU533" s="7">
        <f t="shared" si="110"/>
        <v>0</v>
      </c>
      <c r="CV533" s="7">
        <f t="shared" si="111"/>
        <v>130</v>
      </c>
    </row>
    <row r="534" spans="1:100" hidden="1" x14ac:dyDescent="0.25">
      <c r="A534" t="s">
        <v>150</v>
      </c>
      <c r="B534">
        <v>0</v>
      </c>
      <c r="C534">
        <v>0</v>
      </c>
      <c r="D534">
        <v>0</v>
      </c>
      <c r="E534">
        <v>0</v>
      </c>
      <c r="F534">
        <v>0</v>
      </c>
      <c r="G534">
        <v>0</v>
      </c>
      <c r="H534">
        <v>0</v>
      </c>
      <c r="I534">
        <v>0</v>
      </c>
      <c r="J534">
        <v>0</v>
      </c>
      <c r="K534">
        <v>0</v>
      </c>
      <c r="L534">
        <v>0</v>
      </c>
      <c r="M534">
        <v>0</v>
      </c>
      <c r="N534">
        <v>0</v>
      </c>
      <c r="O534">
        <v>0</v>
      </c>
      <c r="P534">
        <v>0</v>
      </c>
      <c r="Q534">
        <v>0</v>
      </c>
      <c r="R534">
        <v>0</v>
      </c>
      <c r="S534">
        <v>0</v>
      </c>
      <c r="T534">
        <v>0</v>
      </c>
      <c r="U534">
        <v>0</v>
      </c>
      <c r="V534">
        <v>0</v>
      </c>
      <c r="W534">
        <v>0</v>
      </c>
      <c r="X534">
        <v>0</v>
      </c>
      <c r="Y534">
        <v>0</v>
      </c>
      <c r="Z534">
        <v>0</v>
      </c>
      <c r="AA534">
        <v>0</v>
      </c>
      <c r="AB534">
        <v>0</v>
      </c>
      <c r="AC534">
        <v>0</v>
      </c>
      <c r="AD534">
        <v>0</v>
      </c>
      <c r="AE534">
        <v>0</v>
      </c>
      <c r="AF534">
        <v>5</v>
      </c>
      <c r="AG534">
        <v>0</v>
      </c>
      <c r="AH534">
        <v>0</v>
      </c>
      <c r="AI534">
        <v>0</v>
      </c>
      <c r="AJ534">
        <v>0</v>
      </c>
      <c r="AK534">
        <v>5</v>
      </c>
      <c r="AL534">
        <v>0</v>
      </c>
      <c r="AM534">
        <v>0</v>
      </c>
      <c r="AN534">
        <v>0</v>
      </c>
      <c r="AO534">
        <v>0</v>
      </c>
      <c r="AP534">
        <v>0</v>
      </c>
      <c r="AQ534">
        <v>0</v>
      </c>
      <c r="AR534">
        <v>0</v>
      </c>
      <c r="AS534">
        <v>0</v>
      </c>
      <c r="AT534">
        <v>0</v>
      </c>
      <c r="AU534">
        <v>0</v>
      </c>
      <c r="AV534">
        <v>0</v>
      </c>
      <c r="AW534">
        <v>0</v>
      </c>
      <c r="AX534" s="7">
        <v>5</v>
      </c>
      <c r="AZ534" s="7">
        <f t="shared" si="63"/>
        <v>0</v>
      </c>
      <c r="BA534" s="7">
        <f t="shared" si="64"/>
        <v>0</v>
      </c>
      <c r="BB534" s="7">
        <f t="shared" si="65"/>
        <v>0</v>
      </c>
      <c r="BC534" s="7">
        <f t="shared" si="66"/>
        <v>0</v>
      </c>
      <c r="BD534" s="7">
        <f t="shared" si="67"/>
        <v>0</v>
      </c>
      <c r="BE534" s="7">
        <f t="shared" si="68"/>
        <v>0</v>
      </c>
      <c r="BF534" s="7">
        <f t="shared" si="69"/>
        <v>0</v>
      </c>
      <c r="BG534" s="7">
        <f t="shared" si="70"/>
        <v>0</v>
      </c>
      <c r="BH534" s="7">
        <f t="shared" si="71"/>
        <v>0</v>
      </c>
      <c r="BI534" s="7">
        <f t="shared" si="72"/>
        <v>0</v>
      </c>
      <c r="BJ534" s="7">
        <f t="shared" si="73"/>
        <v>0</v>
      </c>
      <c r="BK534" s="7">
        <f t="shared" si="74"/>
        <v>0</v>
      </c>
      <c r="BL534" s="7">
        <f t="shared" si="75"/>
        <v>0</v>
      </c>
      <c r="BM534" s="7">
        <f t="shared" si="76"/>
        <v>0</v>
      </c>
      <c r="BN534" s="7">
        <f t="shared" si="77"/>
        <v>0</v>
      </c>
      <c r="BO534" s="7">
        <f t="shared" si="78"/>
        <v>0</v>
      </c>
      <c r="BP534" s="7">
        <f t="shared" si="79"/>
        <v>0</v>
      </c>
      <c r="BQ534" s="7">
        <f t="shared" si="80"/>
        <v>0</v>
      </c>
      <c r="BR534" s="7">
        <f t="shared" si="81"/>
        <v>0</v>
      </c>
      <c r="BS534" s="7">
        <f t="shared" si="82"/>
        <v>0</v>
      </c>
      <c r="BT534" s="7">
        <f t="shared" si="83"/>
        <v>0</v>
      </c>
      <c r="BU534" s="7">
        <f t="shared" si="84"/>
        <v>0</v>
      </c>
      <c r="BV534" s="7">
        <f t="shared" si="85"/>
        <v>0</v>
      </c>
      <c r="BW534" s="7">
        <f t="shared" si="86"/>
        <v>0</v>
      </c>
      <c r="BX534" s="7">
        <f t="shared" si="87"/>
        <v>0</v>
      </c>
      <c r="BY534" s="7">
        <f t="shared" si="88"/>
        <v>0</v>
      </c>
      <c r="BZ534" s="7">
        <f t="shared" si="89"/>
        <v>0</v>
      </c>
      <c r="CA534" s="7">
        <f t="shared" si="90"/>
        <v>0</v>
      </c>
      <c r="CB534" s="7">
        <f t="shared" si="91"/>
        <v>0</v>
      </c>
      <c r="CC534" s="7">
        <f t="shared" si="92"/>
        <v>0</v>
      </c>
      <c r="CD534" s="7">
        <f t="shared" si="93"/>
        <v>5</v>
      </c>
      <c r="CE534" s="7">
        <f t="shared" si="94"/>
        <v>0</v>
      </c>
      <c r="CF534" s="7">
        <f t="shared" si="95"/>
        <v>0</v>
      </c>
      <c r="CG534" s="7">
        <f t="shared" si="96"/>
        <v>0</v>
      </c>
      <c r="CH534" s="7">
        <f t="shared" si="97"/>
        <v>0</v>
      </c>
      <c r="CI534" s="7">
        <f t="shared" si="98"/>
        <v>5</v>
      </c>
      <c r="CJ534" s="7">
        <f t="shared" si="99"/>
        <v>0</v>
      </c>
      <c r="CK534" s="7">
        <f t="shared" si="100"/>
        <v>0</v>
      </c>
      <c r="CL534" s="7">
        <f t="shared" si="101"/>
        <v>0</v>
      </c>
      <c r="CM534" s="7">
        <f t="shared" si="102"/>
        <v>0</v>
      </c>
      <c r="CN534" s="7">
        <f t="shared" si="103"/>
        <v>0</v>
      </c>
      <c r="CO534" s="7">
        <f t="shared" si="104"/>
        <v>0</v>
      </c>
      <c r="CP534" s="7">
        <f t="shared" si="105"/>
        <v>0</v>
      </c>
      <c r="CQ534" s="7">
        <f t="shared" si="106"/>
        <v>0</v>
      </c>
      <c r="CR534" s="7">
        <f t="shared" si="107"/>
        <v>0</v>
      </c>
      <c r="CS534" s="7">
        <f t="shared" si="108"/>
        <v>0</v>
      </c>
      <c r="CT534" s="7">
        <f t="shared" si="109"/>
        <v>0</v>
      </c>
      <c r="CU534" s="7">
        <f t="shared" si="110"/>
        <v>0</v>
      </c>
      <c r="CV534" s="7">
        <f t="shared" si="111"/>
        <v>5</v>
      </c>
    </row>
    <row r="535" spans="1:100" hidden="1" x14ac:dyDescent="0.25">
      <c r="A535" t="s">
        <v>151</v>
      </c>
      <c r="B535">
        <v>0</v>
      </c>
      <c r="C535">
        <v>0</v>
      </c>
      <c r="D535">
        <v>0</v>
      </c>
      <c r="E535">
        <v>0</v>
      </c>
      <c r="F535">
        <v>0</v>
      </c>
      <c r="G535">
        <v>0</v>
      </c>
      <c r="H535">
        <v>0</v>
      </c>
      <c r="I535">
        <v>0</v>
      </c>
      <c r="J535">
        <v>0</v>
      </c>
      <c r="K535">
        <v>0</v>
      </c>
      <c r="L535">
        <v>0</v>
      </c>
      <c r="M535">
        <v>0</v>
      </c>
      <c r="N535">
        <v>0</v>
      </c>
      <c r="O535">
        <v>0</v>
      </c>
      <c r="P535">
        <v>0</v>
      </c>
      <c r="Q535">
        <v>0</v>
      </c>
      <c r="R535">
        <v>0</v>
      </c>
      <c r="S535">
        <v>0</v>
      </c>
      <c r="T535">
        <v>0</v>
      </c>
      <c r="U535">
        <v>0</v>
      </c>
      <c r="V535">
        <v>0</v>
      </c>
      <c r="W535">
        <v>0</v>
      </c>
      <c r="X535">
        <v>0</v>
      </c>
      <c r="Y535">
        <v>0</v>
      </c>
      <c r="Z535">
        <v>0</v>
      </c>
      <c r="AA535">
        <v>0</v>
      </c>
      <c r="AB535">
        <v>0</v>
      </c>
      <c r="AC535">
        <v>0</v>
      </c>
      <c r="AD535">
        <v>0</v>
      </c>
      <c r="AE535">
        <v>0</v>
      </c>
      <c r="AF535">
        <v>120</v>
      </c>
      <c r="AG535">
        <v>0</v>
      </c>
      <c r="AH535">
        <v>0</v>
      </c>
      <c r="AI535">
        <v>0</v>
      </c>
      <c r="AJ535">
        <v>0</v>
      </c>
      <c r="AK535">
        <v>120</v>
      </c>
      <c r="AL535">
        <v>0</v>
      </c>
      <c r="AM535">
        <v>0</v>
      </c>
      <c r="AN535">
        <v>0</v>
      </c>
      <c r="AO535">
        <v>0</v>
      </c>
      <c r="AP535">
        <v>0</v>
      </c>
      <c r="AQ535">
        <v>0</v>
      </c>
      <c r="AR535">
        <v>0</v>
      </c>
      <c r="AS535">
        <v>0</v>
      </c>
      <c r="AT535">
        <v>0</v>
      </c>
      <c r="AU535">
        <v>0</v>
      </c>
      <c r="AV535">
        <v>0</v>
      </c>
      <c r="AW535">
        <v>0</v>
      </c>
      <c r="AX535" s="7">
        <v>120</v>
      </c>
      <c r="AZ535" s="7">
        <f t="shared" ref="AZ535:AZ540" si="112">MROUND(B535,5)</f>
        <v>0</v>
      </c>
      <c r="BA535" s="7">
        <f t="shared" ref="BA535:BA540" si="113">MROUND(C535,5)</f>
        <v>0</v>
      </c>
      <c r="BB535" s="7">
        <f t="shared" ref="BB535:BB540" si="114">MROUND(D535,5)</f>
        <v>0</v>
      </c>
      <c r="BC535" s="7">
        <f t="shared" ref="BC535:BC540" si="115">MROUND(E535,5)</f>
        <v>0</v>
      </c>
      <c r="BD535" s="7">
        <f t="shared" ref="BD535:BD540" si="116">MROUND(F535,5)</f>
        <v>0</v>
      </c>
      <c r="BE535" s="7">
        <f t="shared" ref="BE535:BE540" si="117">MROUND(G535,5)</f>
        <v>0</v>
      </c>
      <c r="BF535" s="7">
        <f t="shared" ref="BF535:BF540" si="118">MROUND(H535,5)</f>
        <v>0</v>
      </c>
      <c r="BG535" s="7">
        <f t="shared" ref="BG535:BG540" si="119">MROUND(I535,5)</f>
        <v>0</v>
      </c>
      <c r="BH535" s="7">
        <f t="shared" ref="BH535:BH540" si="120">MROUND(J535,5)</f>
        <v>0</v>
      </c>
      <c r="BI535" s="7">
        <f t="shared" ref="BI535:BI540" si="121">MROUND(K535,5)</f>
        <v>0</v>
      </c>
      <c r="BJ535" s="7">
        <f t="shared" ref="BJ535:BJ540" si="122">MROUND(L535,5)</f>
        <v>0</v>
      </c>
      <c r="BK535" s="7">
        <f t="shared" ref="BK535:BK540" si="123">MROUND(M535,5)</f>
        <v>0</v>
      </c>
      <c r="BL535" s="7">
        <f t="shared" ref="BL535:BL540" si="124">MROUND(N535,5)</f>
        <v>0</v>
      </c>
      <c r="BM535" s="7">
        <f t="shared" ref="BM535:BM540" si="125">MROUND(O535,5)</f>
        <v>0</v>
      </c>
      <c r="BN535" s="7">
        <f t="shared" ref="BN535:BN540" si="126">MROUND(P535,5)</f>
        <v>0</v>
      </c>
      <c r="BO535" s="7">
        <f t="shared" ref="BO535:BO540" si="127">MROUND(Q535,5)</f>
        <v>0</v>
      </c>
      <c r="BP535" s="7">
        <f t="shared" ref="BP535:BP540" si="128">MROUND(R535,5)</f>
        <v>0</v>
      </c>
      <c r="BQ535" s="7">
        <f t="shared" ref="BQ535:BQ540" si="129">MROUND(S535,5)</f>
        <v>0</v>
      </c>
      <c r="BR535" s="7">
        <f t="shared" ref="BR535:BR540" si="130">MROUND(T535,5)</f>
        <v>0</v>
      </c>
      <c r="BS535" s="7">
        <f t="shared" ref="BS535:BS540" si="131">MROUND(U535,5)</f>
        <v>0</v>
      </c>
      <c r="BT535" s="7">
        <f t="shared" ref="BT535:BT540" si="132">MROUND(V535,5)</f>
        <v>0</v>
      </c>
      <c r="BU535" s="7">
        <f t="shared" ref="BU535:BU540" si="133">MROUND(W535,5)</f>
        <v>0</v>
      </c>
      <c r="BV535" s="7">
        <f t="shared" ref="BV535:BV540" si="134">MROUND(X535,5)</f>
        <v>0</v>
      </c>
      <c r="BW535" s="7">
        <f t="shared" ref="BW535:BW540" si="135">MROUND(Y535,5)</f>
        <v>0</v>
      </c>
      <c r="BX535" s="7">
        <f t="shared" ref="BX535:BX540" si="136">MROUND(Z535,5)</f>
        <v>0</v>
      </c>
      <c r="BY535" s="7">
        <f t="shared" ref="BY535:BY540" si="137">MROUND(AA535,5)</f>
        <v>0</v>
      </c>
      <c r="BZ535" s="7">
        <f t="shared" ref="BZ535:BZ540" si="138">MROUND(AB535,5)</f>
        <v>0</v>
      </c>
      <c r="CA535" s="7">
        <f t="shared" ref="CA535:CA540" si="139">MROUND(AC535,5)</f>
        <v>0</v>
      </c>
      <c r="CB535" s="7">
        <f t="shared" ref="CB535:CB540" si="140">MROUND(AD535,5)</f>
        <v>0</v>
      </c>
      <c r="CC535" s="7">
        <f t="shared" ref="CC535:CC540" si="141">MROUND(AE535,5)</f>
        <v>0</v>
      </c>
      <c r="CD535" s="7">
        <f t="shared" ref="CD535:CD540" si="142">MROUND(AF535,5)</f>
        <v>120</v>
      </c>
      <c r="CE535" s="7">
        <f t="shared" ref="CE535:CE540" si="143">MROUND(AG535,5)</f>
        <v>0</v>
      </c>
      <c r="CF535" s="7">
        <f t="shared" ref="CF535:CF540" si="144">MROUND(AH535,5)</f>
        <v>0</v>
      </c>
      <c r="CG535" s="7">
        <f t="shared" ref="CG535:CG540" si="145">MROUND(AI535,5)</f>
        <v>0</v>
      </c>
      <c r="CH535" s="7">
        <f t="shared" ref="CH535:CH540" si="146">MROUND(AJ535,5)</f>
        <v>0</v>
      </c>
      <c r="CI535" s="7">
        <f t="shared" ref="CI535:CI540" si="147">MROUND(AK535,5)</f>
        <v>120</v>
      </c>
      <c r="CJ535" s="7">
        <f t="shared" ref="CJ535:CJ540" si="148">MROUND(AL535,5)</f>
        <v>0</v>
      </c>
      <c r="CK535" s="7">
        <f t="shared" ref="CK535:CK540" si="149">MROUND(AM535,5)</f>
        <v>0</v>
      </c>
      <c r="CL535" s="7">
        <f t="shared" ref="CL535:CL540" si="150">MROUND(AN535,5)</f>
        <v>0</v>
      </c>
      <c r="CM535" s="7">
        <f t="shared" ref="CM535:CM540" si="151">MROUND(AO535,5)</f>
        <v>0</v>
      </c>
      <c r="CN535" s="7">
        <f t="shared" ref="CN535:CN540" si="152">MROUND(AP535,5)</f>
        <v>0</v>
      </c>
      <c r="CO535" s="7">
        <f t="shared" ref="CO535:CO540" si="153">MROUND(AQ535,5)</f>
        <v>0</v>
      </c>
      <c r="CP535" s="7">
        <f t="shared" ref="CP535:CP540" si="154">MROUND(AR535,5)</f>
        <v>0</v>
      </c>
      <c r="CQ535" s="7">
        <f t="shared" ref="CQ535:CQ540" si="155">MROUND(AS535,5)</f>
        <v>0</v>
      </c>
      <c r="CR535" s="7">
        <f t="shared" ref="CR535:CR540" si="156">MROUND(AT535,5)</f>
        <v>0</v>
      </c>
      <c r="CS535" s="7">
        <f t="shared" ref="CS535:CS540" si="157">MROUND(AU535,5)</f>
        <v>0</v>
      </c>
      <c r="CT535" s="7">
        <f t="shared" ref="CT535:CT540" si="158">MROUND(AV535,5)</f>
        <v>0</v>
      </c>
      <c r="CU535" s="7">
        <f t="shared" ref="CU535:CU540" si="159">MROUND(AW535,5)</f>
        <v>0</v>
      </c>
      <c r="CV535" s="7">
        <f t="shared" ref="CV535:CV540" si="160">MROUND(AX535,5)</f>
        <v>120</v>
      </c>
    </row>
    <row r="536" spans="1:100" hidden="1" x14ac:dyDescent="0.25">
      <c r="A536" t="s">
        <v>153</v>
      </c>
      <c r="B536">
        <v>0</v>
      </c>
      <c r="C536">
        <v>0</v>
      </c>
      <c r="D536">
        <v>0</v>
      </c>
      <c r="E536">
        <v>0</v>
      </c>
      <c r="F536">
        <v>0</v>
      </c>
      <c r="G536">
        <v>0</v>
      </c>
      <c r="H536">
        <v>0</v>
      </c>
      <c r="I536">
        <v>0</v>
      </c>
      <c r="J536">
        <v>0</v>
      </c>
      <c r="K536">
        <v>0</v>
      </c>
      <c r="L536">
        <v>0</v>
      </c>
      <c r="M536">
        <v>0</v>
      </c>
      <c r="N536">
        <v>0</v>
      </c>
      <c r="O536">
        <v>0</v>
      </c>
      <c r="P536">
        <v>0</v>
      </c>
      <c r="Q536">
        <v>0</v>
      </c>
      <c r="R536">
        <v>0</v>
      </c>
      <c r="S536">
        <v>0</v>
      </c>
      <c r="T536">
        <v>0</v>
      </c>
      <c r="U536">
        <v>0</v>
      </c>
      <c r="V536">
        <v>0</v>
      </c>
      <c r="W536">
        <v>0</v>
      </c>
      <c r="X536">
        <v>0</v>
      </c>
      <c r="Y536">
        <v>0</v>
      </c>
      <c r="Z536">
        <v>0</v>
      </c>
      <c r="AA536">
        <v>0</v>
      </c>
      <c r="AB536">
        <v>0</v>
      </c>
      <c r="AC536">
        <v>0</v>
      </c>
      <c r="AD536">
        <v>0</v>
      </c>
      <c r="AE536">
        <v>0</v>
      </c>
      <c r="AF536">
        <v>330</v>
      </c>
      <c r="AG536">
        <v>0</v>
      </c>
      <c r="AH536">
        <v>0</v>
      </c>
      <c r="AI536">
        <v>0</v>
      </c>
      <c r="AJ536">
        <v>0</v>
      </c>
      <c r="AK536">
        <v>330</v>
      </c>
      <c r="AL536">
        <v>0</v>
      </c>
      <c r="AM536">
        <v>5</v>
      </c>
      <c r="AN536">
        <v>0</v>
      </c>
      <c r="AO536">
        <v>0</v>
      </c>
      <c r="AP536">
        <v>0</v>
      </c>
      <c r="AQ536">
        <v>5</v>
      </c>
      <c r="AR536">
        <v>0</v>
      </c>
      <c r="AS536">
        <v>0</v>
      </c>
      <c r="AT536">
        <v>0</v>
      </c>
      <c r="AU536">
        <v>0</v>
      </c>
      <c r="AV536">
        <v>0</v>
      </c>
      <c r="AW536">
        <v>0</v>
      </c>
      <c r="AX536" s="7">
        <v>335</v>
      </c>
      <c r="AZ536" s="7">
        <f t="shared" si="112"/>
        <v>0</v>
      </c>
      <c r="BA536" s="7">
        <f t="shared" si="113"/>
        <v>0</v>
      </c>
      <c r="BB536" s="7">
        <f t="shared" si="114"/>
        <v>0</v>
      </c>
      <c r="BC536" s="7">
        <f t="shared" si="115"/>
        <v>0</v>
      </c>
      <c r="BD536" s="7">
        <f t="shared" si="116"/>
        <v>0</v>
      </c>
      <c r="BE536" s="7">
        <f t="shared" si="117"/>
        <v>0</v>
      </c>
      <c r="BF536" s="7">
        <f t="shared" si="118"/>
        <v>0</v>
      </c>
      <c r="BG536" s="7">
        <f t="shared" si="119"/>
        <v>0</v>
      </c>
      <c r="BH536" s="7">
        <f t="shared" si="120"/>
        <v>0</v>
      </c>
      <c r="BI536" s="7">
        <f t="shared" si="121"/>
        <v>0</v>
      </c>
      <c r="BJ536" s="7">
        <f t="shared" si="122"/>
        <v>0</v>
      </c>
      <c r="BK536" s="7">
        <f t="shared" si="123"/>
        <v>0</v>
      </c>
      <c r="BL536" s="7">
        <f t="shared" si="124"/>
        <v>0</v>
      </c>
      <c r="BM536" s="7">
        <f t="shared" si="125"/>
        <v>0</v>
      </c>
      <c r="BN536" s="7">
        <f t="shared" si="126"/>
        <v>0</v>
      </c>
      <c r="BO536" s="7">
        <f t="shared" si="127"/>
        <v>0</v>
      </c>
      <c r="BP536" s="7">
        <f t="shared" si="128"/>
        <v>0</v>
      </c>
      <c r="BQ536" s="7">
        <f t="shared" si="129"/>
        <v>0</v>
      </c>
      <c r="BR536" s="7">
        <f t="shared" si="130"/>
        <v>0</v>
      </c>
      <c r="BS536" s="7">
        <f t="shared" si="131"/>
        <v>0</v>
      </c>
      <c r="BT536" s="7">
        <f t="shared" si="132"/>
        <v>0</v>
      </c>
      <c r="BU536" s="7">
        <f t="shared" si="133"/>
        <v>0</v>
      </c>
      <c r="BV536" s="7">
        <f t="shared" si="134"/>
        <v>0</v>
      </c>
      <c r="BW536" s="7">
        <f t="shared" si="135"/>
        <v>0</v>
      </c>
      <c r="BX536" s="7">
        <f t="shared" si="136"/>
        <v>0</v>
      </c>
      <c r="BY536" s="7">
        <f t="shared" si="137"/>
        <v>0</v>
      </c>
      <c r="BZ536" s="7">
        <f t="shared" si="138"/>
        <v>0</v>
      </c>
      <c r="CA536" s="7">
        <f t="shared" si="139"/>
        <v>0</v>
      </c>
      <c r="CB536" s="7">
        <f t="shared" si="140"/>
        <v>0</v>
      </c>
      <c r="CC536" s="7">
        <f t="shared" si="141"/>
        <v>0</v>
      </c>
      <c r="CD536" s="7">
        <f t="shared" si="142"/>
        <v>330</v>
      </c>
      <c r="CE536" s="7">
        <f t="shared" si="143"/>
        <v>0</v>
      </c>
      <c r="CF536" s="7">
        <f t="shared" si="144"/>
        <v>0</v>
      </c>
      <c r="CG536" s="7">
        <f t="shared" si="145"/>
        <v>0</v>
      </c>
      <c r="CH536" s="7">
        <f t="shared" si="146"/>
        <v>0</v>
      </c>
      <c r="CI536" s="7">
        <f t="shared" si="147"/>
        <v>330</v>
      </c>
      <c r="CJ536" s="7">
        <f t="shared" si="148"/>
        <v>0</v>
      </c>
      <c r="CK536" s="7">
        <f t="shared" si="149"/>
        <v>5</v>
      </c>
      <c r="CL536" s="7">
        <f t="shared" si="150"/>
        <v>0</v>
      </c>
      <c r="CM536" s="7">
        <f t="shared" si="151"/>
        <v>0</v>
      </c>
      <c r="CN536" s="7">
        <f t="shared" si="152"/>
        <v>0</v>
      </c>
      <c r="CO536" s="7">
        <f t="shared" si="153"/>
        <v>5</v>
      </c>
      <c r="CP536" s="7">
        <f t="shared" si="154"/>
        <v>0</v>
      </c>
      <c r="CQ536" s="7">
        <f t="shared" si="155"/>
        <v>0</v>
      </c>
      <c r="CR536" s="7">
        <f t="shared" si="156"/>
        <v>0</v>
      </c>
      <c r="CS536" s="7">
        <f t="shared" si="157"/>
        <v>0</v>
      </c>
      <c r="CT536" s="7">
        <f t="shared" si="158"/>
        <v>0</v>
      </c>
      <c r="CU536" s="7">
        <f t="shared" si="159"/>
        <v>0</v>
      </c>
      <c r="CV536" s="7">
        <f t="shared" si="160"/>
        <v>335</v>
      </c>
    </row>
    <row r="537" spans="1:100" hidden="1" x14ac:dyDescent="0.25">
      <c r="A537" t="s">
        <v>184</v>
      </c>
      <c r="B537">
        <v>0</v>
      </c>
      <c r="C537">
        <v>0</v>
      </c>
      <c r="D537">
        <v>0</v>
      </c>
      <c r="E537">
        <v>0</v>
      </c>
      <c r="F537">
        <v>0</v>
      </c>
      <c r="G537">
        <v>0</v>
      </c>
      <c r="H537">
        <v>0</v>
      </c>
      <c r="I537">
        <v>0</v>
      </c>
      <c r="J537">
        <v>0</v>
      </c>
      <c r="K537">
        <v>0</v>
      </c>
      <c r="L537">
        <v>0</v>
      </c>
      <c r="M537">
        <v>0</v>
      </c>
      <c r="N537">
        <v>0</v>
      </c>
      <c r="O537">
        <v>0</v>
      </c>
      <c r="P537">
        <v>0</v>
      </c>
      <c r="Q537">
        <v>0</v>
      </c>
      <c r="R537">
        <v>0</v>
      </c>
      <c r="S537">
        <v>0</v>
      </c>
      <c r="T537">
        <v>0</v>
      </c>
      <c r="U537">
        <v>0</v>
      </c>
      <c r="V537">
        <v>0</v>
      </c>
      <c r="W537">
        <v>0</v>
      </c>
      <c r="X537">
        <v>0</v>
      </c>
      <c r="Y537">
        <v>0</v>
      </c>
      <c r="Z537">
        <v>0</v>
      </c>
      <c r="AA537">
        <v>0</v>
      </c>
      <c r="AB537">
        <v>0</v>
      </c>
      <c r="AC537">
        <v>0</v>
      </c>
      <c r="AD537">
        <v>0</v>
      </c>
      <c r="AE537">
        <v>0</v>
      </c>
      <c r="AF537">
        <v>35</v>
      </c>
      <c r="AG537">
        <v>0</v>
      </c>
      <c r="AH537">
        <v>0</v>
      </c>
      <c r="AI537">
        <v>0</v>
      </c>
      <c r="AJ537">
        <v>0</v>
      </c>
      <c r="AK537">
        <v>35</v>
      </c>
      <c r="AL537">
        <v>0</v>
      </c>
      <c r="AM537">
        <v>0</v>
      </c>
      <c r="AN537">
        <v>0</v>
      </c>
      <c r="AO537">
        <v>0</v>
      </c>
      <c r="AP537">
        <v>0</v>
      </c>
      <c r="AQ537">
        <v>0</v>
      </c>
      <c r="AR537">
        <v>0</v>
      </c>
      <c r="AS537">
        <v>0</v>
      </c>
      <c r="AT537">
        <v>0</v>
      </c>
      <c r="AU537">
        <v>0</v>
      </c>
      <c r="AV537">
        <v>0</v>
      </c>
      <c r="AW537">
        <v>0</v>
      </c>
      <c r="AX537" s="7">
        <v>35</v>
      </c>
      <c r="AZ537" s="7">
        <f t="shared" si="112"/>
        <v>0</v>
      </c>
      <c r="BA537" s="7">
        <f t="shared" si="113"/>
        <v>0</v>
      </c>
      <c r="BB537" s="7">
        <f t="shared" si="114"/>
        <v>0</v>
      </c>
      <c r="BC537" s="7">
        <f t="shared" si="115"/>
        <v>0</v>
      </c>
      <c r="BD537" s="7">
        <f t="shared" si="116"/>
        <v>0</v>
      </c>
      <c r="BE537" s="7">
        <f t="shared" si="117"/>
        <v>0</v>
      </c>
      <c r="BF537" s="7">
        <f t="shared" si="118"/>
        <v>0</v>
      </c>
      <c r="BG537" s="7">
        <f t="shared" si="119"/>
        <v>0</v>
      </c>
      <c r="BH537" s="7">
        <f t="shared" si="120"/>
        <v>0</v>
      </c>
      <c r="BI537" s="7">
        <f t="shared" si="121"/>
        <v>0</v>
      </c>
      <c r="BJ537" s="7">
        <f t="shared" si="122"/>
        <v>0</v>
      </c>
      <c r="BK537" s="7">
        <f t="shared" si="123"/>
        <v>0</v>
      </c>
      <c r="BL537" s="7">
        <f t="shared" si="124"/>
        <v>0</v>
      </c>
      <c r="BM537" s="7">
        <f t="shared" si="125"/>
        <v>0</v>
      </c>
      <c r="BN537" s="7">
        <f t="shared" si="126"/>
        <v>0</v>
      </c>
      <c r="BO537" s="7">
        <f t="shared" si="127"/>
        <v>0</v>
      </c>
      <c r="BP537" s="7">
        <f t="shared" si="128"/>
        <v>0</v>
      </c>
      <c r="BQ537" s="7">
        <f t="shared" si="129"/>
        <v>0</v>
      </c>
      <c r="BR537" s="7">
        <f t="shared" si="130"/>
        <v>0</v>
      </c>
      <c r="BS537" s="7">
        <f t="shared" si="131"/>
        <v>0</v>
      </c>
      <c r="BT537" s="7">
        <f t="shared" si="132"/>
        <v>0</v>
      </c>
      <c r="BU537" s="7">
        <f t="shared" si="133"/>
        <v>0</v>
      </c>
      <c r="BV537" s="7">
        <f t="shared" si="134"/>
        <v>0</v>
      </c>
      <c r="BW537" s="7">
        <f t="shared" si="135"/>
        <v>0</v>
      </c>
      <c r="BX537" s="7">
        <f t="shared" si="136"/>
        <v>0</v>
      </c>
      <c r="BY537" s="7">
        <f t="shared" si="137"/>
        <v>0</v>
      </c>
      <c r="BZ537" s="7">
        <f t="shared" si="138"/>
        <v>0</v>
      </c>
      <c r="CA537" s="7">
        <f t="shared" si="139"/>
        <v>0</v>
      </c>
      <c r="CB537" s="7">
        <f t="shared" si="140"/>
        <v>0</v>
      </c>
      <c r="CC537" s="7">
        <f t="shared" si="141"/>
        <v>0</v>
      </c>
      <c r="CD537" s="7">
        <f t="shared" si="142"/>
        <v>35</v>
      </c>
      <c r="CE537" s="7">
        <f t="shared" si="143"/>
        <v>0</v>
      </c>
      <c r="CF537" s="7">
        <f t="shared" si="144"/>
        <v>0</v>
      </c>
      <c r="CG537" s="7">
        <f t="shared" si="145"/>
        <v>0</v>
      </c>
      <c r="CH537" s="7">
        <f t="shared" si="146"/>
        <v>0</v>
      </c>
      <c r="CI537" s="7">
        <f t="shared" si="147"/>
        <v>35</v>
      </c>
      <c r="CJ537" s="7">
        <f t="shared" si="148"/>
        <v>0</v>
      </c>
      <c r="CK537" s="7">
        <f t="shared" si="149"/>
        <v>0</v>
      </c>
      <c r="CL537" s="7">
        <f t="shared" si="150"/>
        <v>0</v>
      </c>
      <c r="CM537" s="7">
        <f t="shared" si="151"/>
        <v>0</v>
      </c>
      <c r="CN537" s="7">
        <f t="shared" si="152"/>
        <v>0</v>
      </c>
      <c r="CO537" s="7">
        <f t="shared" si="153"/>
        <v>0</v>
      </c>
      <c r="CP537" s="7">
        <f t="shared" si="154"/>
        <v>0</v>
      </c>
      <c r="CQ537" s="7">
        <f t="shared" si="155"/>
        <v>0</v>
      </c>
      <c r="CR537" s="7">
        <f t="shared" si="156"/>
        <v>0</v>
      </c>
      <c r="CS537" s="7">
        <f t="shared" si="157"/>
        <v>0</v>
      </c>
      <c r="CT537" s="7">
        <f t="shared" si="158"/>
        <v>0</v>
      </c>
      <c r="CU537" s="7">
        <f t="shared" si="159"/>
        <v>0</v>
      </c>
      <c r="CV537" s="7">
        <f t="shared" si="160"/>
        <v>35</v>
      </c>
    </row>
    <row r="538" spans="1:100" hidden="1" x14ac:dyDescent="0.25">
      <c r="A538" t="s">
        <v>155</v>
      </c>
      <c r="B538">
        <v>0</v>
      </c>
      <c r="C538">
        <v>0</v>
      </c>
      <c r="D538">
        <v>0</v>
      </c>
      <c r="E538">
        <v>0</v>
      </c>
      <c r="F538">
        <v>0</v>
      </c>
      <c r="G538">
        <v>0</v>
      </c>
      <c r="H538">
        <v>0</v>
      </c>
      <c r="I538">
        <v>0</v>
      </c>
      <c r="J538">
        <v>0</v>
      </c>
      <c r="K538">
        <v>0</v>
      </c>
      <c r="L538">
        <v>0</v>
      </c>
      <c r="M538">
        <v>0</v>
      </c>
      <c r="N538">
        <v>0</v>
      </c>
      <c r="O538">
        <v>0</v>
      </c>
      <c r="P538">
        <v>0</v>
      </c>
      <c r="Q538">
        <v>0</v>
      </c>
      <c r="R538">
        <v>0</v>
      </c>
      <c r="S538">
        <v>0</v>
      </c>
      <c r="T538">
        <v>0</v>
      </c>
      <c r="U538">
        <v>0</v>
      </c>
      <c r="V538">
        <v>0</v>
      </c>
      <c r="W538">
        <v>0</v>
      </c>
      <c r="X538">
        <v>0</v>
      </c>
      <c r="Y538">
        <v>0</v>
      </c>
      <c r="Z538">
        <v>0</v>
      </c>
      <c r="AA538">
        <v>0</v>
      </c>
      <c r="AB538">
        <v>0</v>
      </c>
      <c r="AC538">
        <v>0</v>
      </c>
      <c r="AD538">
        <v>0</v>
      </c>
      <c r="AE538">
        <v>0</v>
      </c>
      <c r="AF538">
        <v>100</v>
      </c>
      <c r="AG538">
        <v>0</v>
      </c>
      <c r="AH538">
        <v>0</v>
      </c>
      <c r="AI538">
        <v>0</v>
      </c>
      <c r="AJ538">
        <v>0</v>
      </c>
      <c r="AK538">
        <v>100</v>
      </c>
      <c r="AL538">
        <v>0</v>
      </c>
      <c r="AM538">
        <v>0</v>
      </c>
      <c r="AN538">
        <v>0</v>
      </c>
      <c r="AO538">
        <v>0</v>
      </c>
      <c r="AP538">
        <v>0</v>
      </c>
      <c r="AQ538">
        <v>0</v>
      </c>
      <c r="AR538">
        <v>0</v>
      </c>
      <c r="AS538">
        <v>0</v>
      </c>
      <c r="AT538">
        <v>0</v>
      </c>
      <c r="AU538">
        <v>0</v>
      </c>
      <c r="AV538">
        <v>0</v>
      </c>
      <c r="AW538">
        <v>0</v>
      </c>
      <c r="AX538" s="7">
        <v>100</v>
      </c>
      <c r="AZ538" s="7">
        <f t="shared" si="112"/>
        <v>0</v>
      </c>
      <c r="BA538" s="7">
        <f t="shared" si="113"/>
        <v>0</v>
      </c>
      <c r="BB538" s="7">
        <f t="shared" si="114"/>
        <v>0</v>
      </c>
      <c r="BC538" s="7">
        <f t="shared" si="115"/>
        <v>0</v>
      </c>
      <c r="BD538" s="7">
        <f t="shared" si="116"/>
        <v>0</v>
      </c>
      <c r="BE538" s="7">
        <f t="shared" si="117"/>
        <v>0</v>
      </c>
      <c r="BF538" s="7">
        <f t="shared" si="118"/>
        <v>0</v>
      </c>
      <c r="BG538" s="7">
        <f t="shared" si="119"/>
        <v>0</v>
      </c>
      <c r="BH538" s="7">
        <f t="shared" si="120"/>
        <v>0</v>
      </c>
      <c r="BI538" s="7">
        <f t="shared" si="121"/>
        <v>0</v>
      </c>
      <c r="BJ538" s="7">
        <f t="shared" si="122"/>
        <v>0</v>
      </c>
      <c r="BK538" s="7">
        <f t="shared" si="123"/>
        <v>0</v>
      </c>
      <c r="BL538" s="7">
        <f t="shared" si="124"/>
        <v>0</v>
      </c>
      <c r="BM538" s="7">
        <f t="shared" si="125"/>
        <v>0</v>
      </c>
      <c r="BN538" s="7">
        <f t="shared" si="126"/>
        <v>0</v>
      </c>
      <c r="BO538" s="7">
        <f t="shared" si="127"/>
        <v>0</v>
      </c>
      <c r="BP538" s="7">
        <f t="shared" si="128"/>
        <v>0</v>
      </c>
      <c r="BQ538" s="7">
        <f t="shared" si="129"/>
        <v>0</v>
      </c>
      <c r="BR538" s="7">
        <f t="shared" si="130"/>
        <v>0</v>
      </c>
      <c r="BS538" s="7">
        <f t="shared" si="131"/>
        <v>0</v>
      </c>
      <c r="BT538" s="7">
        <f t="shared" si="132"/>
        <v>0</v>
      </c>
      <c r="BU538" s="7">
        <f t="shared" si="133"/>
        <v>0</v>
      </c>
      <c r="BV538" s="7">
        <f t="shared" si="134"/>
        <v>0</v>
      </c>
      <c r="BW538" s="7">
        <f t="shared" si="135"/>
        <v>0</v>
      </c>
      <c r="BX538" s="7">
        <f t="shared" si="136"/>
        <v>0</v>
      </c>
      <c r="BY538" s="7">
        <f t="shared" si="137"/>
        <v>0</v>
      </c>
      <c r="BZ538" s="7">
        <f t="shared" si="138"/>
        <v>0</v>
      </c>
      <c r="CA538" s="7">
        <f t="shared" si="139"/>
        <v>0</v>
      </c>
      <c r="CB538" s="7">
        <f t="shared" si="140"/>
        <v>0</v>
      </c>
      <c r="CC538" s="7">
        <f t="shared" si="141"/>
        <v>0</v>
      </c>
      <c r="CD538" s="7">
        <f t="shared" si="142"/>
        <v>100</v>
      </c>
      <c r="CE538" s="7">
        <f t="shared" si="143"/>
        <v>0</v>
      </c>
      <c r="CF538" s="7">
        <f t="shared" si="144"/>
        <v>0</v>
      </c>
      <c r="CG538" s="7">
        <f t="shared" si="145"/>
        <v>0</v>
      </c>
      <c r="CH538" s="7">
        <f t="shared" si="146"/>
        <v>0</v>
      </c>
      <c r="CI538" s="7">
        <f t="shared" si="147"/>
        <v>100</v>
      </c>
      <c r="CJ538" s="7">
        <f t="shared" si="148"/>
        <v>0</v>
      </c>
      <c r="CK538" s="7">
        <f t="shared" si="149"/>
        <v>0</v>
      </c>
      <c r="CL538" s="7">
        <f t="shared" si="150"/>
        <v>0</v>
      </c>
      <c r="CM538" s="7">
        <f t="shared" si="151"/>
        <v>0</v>
      </c>
      <c r="CN538" s="7">
        <f t="shared" si="152"/>
        <v>0</v>
      </c>
      <c r="CO538" s="7">
        <f t="shared" si="153"/>
        <v>0</v>
      </c>
      <c r="CP538" s="7">
        <f t="shared" si="154"/>
        <v>0</v>
      </c>
      <c r="CQ538" s="7">
        <f t="shared" si="155"/>
        <v>0</v>
      </c>
      <c r="CR538" s="7">
        <f t="shared" si="156"/>
        <v>0</v>
      </c>
      <c r="CS538" s="7">
        <f t="shared" si="157"/>
        <v>0</v>
      </c>
      <c r="CT538" s="7">
        <f t="shared" si="158"/>
        <v>0</v>
      </c>
      <c r="CU538" s="7">
        <f t="shared" si="159"/>
        <v>0</v>
      </c>
      <c r="CV538" s="7">
        <f t="shared" si="160"/>
        <v>100</v>
      </c>
    </row>
    <row r="539" spans="1:100" hidden="1" x14ac:dyDescent="0.25">
      <c r="A539" t="s">
        <v>156</v>
      </c>
      <c r="B539">
        <v>0</v>
      </c>
      <c r="C539">
        <v>0</v>
      </c>
      <c r="D539">
        <v>0</v>
      </c>
      <c r="E539">
        <v>0</v>
      </c>
      <c r="F539">
        <v>0</v>
      </c>
      <c r="G539">
        <v>0</v>
      </c>
      <c r="H539">
        <v>0</v>
      </c>
      <c r="I539">
        <v>0</v>
      </c>
      <c r="J539">
        <v>0</v>
      </c>
      <c r="K539">
        <v>0</v>
      </c>
      <c r="L539">
        <v>0</v>
      </c>
      <c r="M539">
        <v>0</v>
      </c>
      <c r="N539">
        <v>0</v>
      </c>
      <c r="O539">
        <v>0</v>
      </c>
      <c r="P539">
        <v>0</v>
      </c>
      <c r="Q539">
        <v>0</v>
      </c>
      <c r="R539">
        <v>0</v>
      </c>
      <c r="S539">
        <v>0</v>
      </c>
      <c r="T539">
        <v>0</v>
      </c>
      <c r="U539">
        <v>0</v>
      </c>
      <c r="V539">
        <v>0</v>
      </c>
      <c r="W539">
        <v>0</v>
      </c>
      <c r="X539">
        <v>0</v>
      </c>
      <c r="Y539">
        <v>0</v>
      </c>
      <c r="Z539">
        <v>0</v>
      </c>
      <c r="AA539">
        <v>0</v>
      </c>
      <c r="AB539">
        <v>0</v>
      </c>
      <c r="AC539">
        <v>0</v>
      </c>
      <c r="AD539">
        <v>0</v>
      </c>
      <c r="AE539">
        <v>0</v>
      </c>
      <c r="AF539">
        <v>620</v>
      </c>
      <c r="AG539">
        <v>410</v>
      </c>
      <c r="AH539">
        <v>0</v>
      </c>
      <c r="AI539">
        <v>0</v>
      </c>
      <c r="AJ539">
        <v>0</v>
      </c>
      <c r="AK539">
        <v>1030</v>
      </c>
      <c r="AL539">
        <v>0</v>
      </c>
      <c r="AM539">
        <v>0</v>
      </c>
      <c r="AN539">
        <v>0</v>
      </c>
      <c r="AO539">
        <v>0</v>
      </c>
      <c r="AP539">
        <v>0</v>
      </c>
      <c r="AQ539">
        <v>0</v>
      </c>
      <c r="AR539">
        <v>0</v>
      </c>
      <c r="AS539">
        <v>0</v>
      </c>
      <c r="AT539">
        <v>0</v>
      </c>
      <c r="AU539">
        <v>0</v>
      </c>
      <c r="AV539">
        <v>0</v>
      </c>
      <c r="AW539">
        <v>0</v>
      </c>
      <c r="AX539" s="7">
        <v>1030</v>
      </c>
      <c r="AZ539" s="7">
        <f t="shared" si="112"/>
        <v>0</v>
      </c>
      <c r="BA539" s="7">
        <f t="shared" si="113"/>
        <v>0</v>
      </c>
      <c r="BB539" s="7">
        <f t="shared" si="114"/>
        <v>0</v>
      </c>
      <c r="BC539" s="7">
        <f t="shared" si="115"/>
        <v>0</v>
      </c>
      <c r="BD539" s="7">
        <f t="shared" si="116"/>
        <v>0</v>
      </c>
      <c r="BE539" s="7">
        <f t="shared" si="117"/>
        <v>0</v>
      </c>
      <c r="BF539" s="7">
        <f t="shared" si="118"/>
        <v>0</v>
      </c>
      <c r="BG539" s="7">
        <f t="shared" si="119"/>
        <v>0</v>
      </c>
      <c r="BH539" s="7">
        <f t="shared" si="120"/>
        <v>0</v>
      </c>
      <c r="BI539" s="7">
        <f t="shared" si="121"/>
        <v>0</v>
      </c>
      <c r="BJ539" s="7">
        <f t="shared" si="122"/>
        <v>0</v>
      </c>
      <c r="BK539" s="7">
        <f t="shared" si="123"/>
        <v>0</v>
      </c>
      <c r="BL539" s="7">
        <f t="shared" si="124"/>
        <v>0</v>
      </c>
      <c r="BM539" s="7">
        <f t="shared" si="125"/>
        <v>0</v>
      </c>
      <c r="BN539" s="7">
        <f t="shared" si="126"/>
        <v>0</v>
      </c>
      <c r="BO539" s="7">
        <f t="shared" si="127"/>
        <v>0</v>
      </c>
      <c r="BP539" s="7">
        <f t="shared" si="128"/>
        <v>0</v>
      </c>
      <c r="BQ539" s="7">
        <f t="shared" si="129"/>
        <v>0</v>
      </c>
      <c r="BR539" s="7">
        <f t="shared" si="130"/>
        <v>0</v>
      </c>
      <c r="BS539" s="7">
        <f t="shared" si="131"/>
        <v>0</v>
      </c>
      <c r="BT539" s="7">
        <f t="shared" si="132"/>
        <v>0</v>
      </c>
      <c r="BU539" s="7">
        <f t="shared" si="133"/>
        <v>0</v>
      </c>
      <c r="BV539" s="7">
        <f t="shared" si="134"/>
        <v>0</v>
      </c>
      <c r="BW539" s="7">
        <f t="shared" si="135"/>
        <v>0</v>
      </c>
      <c r="BX539" s="7">
        <f t="shared" si="136"/>
        <v>0</v>
      </c>
      <c r="BY539" s="7">
        <f t="shared" si="137"/>
        <v>0</v>
      </c>
      <c r="BZ539" s="7">
        <f t="shared" si="138"/>
        <v>0</v>
      </c>
      <c r="CA539" s="7">
        <f t="shared" si="139"/>
        <v>0</v>
      </c>
      <c r="CB539" s="7">
        <f t="shared" si="140"/>
        <v>0</v>
      </c>
      <c r="CC539" s="7">
        <f t="shared" si="141"/>
        <v>0</v>
      </c>
      <c r="CD539" s="7">
        <f t="shared" si="142"/>
        <v>620</v>
      </c>
      <c r="CE539" s="7">
        <f t="shared" si="143"/>
        <v>410</v>
      </c>
      <c r="CF539" s="7">
        <f t="shared" si="144"/>
        <v>0</v>
      </c>
      <c r="CG539" s="7">
        <f t="shared" si="145"/>
        <v>0</v>
      </c>
      <c r="CH539" s="7">
        <f t="shared" si="146"/>
        <v>0</v>
      </c>
      <c r="CI539" s="7">
        <f t="shared" si="147"/>
        <v>1030</v>
      </c>
      <c r="CJ539" s="7">
        <f t="shared" si="148"/>
        <v>0</v>
      </c>
      <c r="CK539" s="7">
        <f t="shared" si="149"/>
        <v>0</v>
      </c>
      <c r="CL539" s="7">
        <f t="shared" si="150"/>
        <v>0</v>
      </c>
      <c r="CM539" s="7">
        <f t="shared" si="151"/>
        <v>0</v>
      </c>
      <c r="CN539" s="7">
        <f t="shared" si="152"/>
        <v>0</v>
      </c>
      <c r="CO539" s="7">
        <f t="shared" si="153"/>
        <v>0</v>
      </c>
      <c r="CP539" s="7">
        <f t="shared" si="154"/>
        <v>0</v>
      </c>
      <c r="CQ539" s="7">
        <f t="shared" si="155"/>
        <v>0</v>
      </c>
      <c r="CR539" s="7">
        <f t="shared" si="156"/>
        <v>0</v>
      </c>
      <c r="CS539" s="7">
        <f t="shared" si="157"/>
        <v>0</v>
      </c>
      <c r="CT539" s="7">
        <f t="shared" si="158"/>
        <v>0</v>
      </c>
      <c r="CU539" s="7">
        <f t="shared" si="159"/>
        <v>0</v>
      </c>
      <c r="CV539" s="7">
        <f t="shared" si="160"/>
        <v>1030</v>
      </c>
    </row>
    <row r="540" spans="1:100" hidden="1" x14ac:dyDescent="0.25">
      <c r="A540" t="s">
        <v>227</v>
      </c>
      <c r="B540">
        <v>0</v>
      </c>
      <c r="C540">
        <v>0</v>
      </c>
      <c r="D540">
        <v>0</v>
      </c>
      <c r="E540">
        <v>0</v>
      </c>
      <c r="F540">
        <v>0</v>
      </c>
      <c r="G540">
        <v>5</v>
      </c>
      <c r="H540">
        <v>120</v>
      </c>
      <c r="I540">
        <v>45</v>
      </c>
      <c r="J540">
        <v>115</v>
      </c>
      <c r="K540">
        <v>200</v>
      </c>
      <c r="L540">
        <v>0</v>
      </c>
      <c r="M540">
        <v>480</v>
      </c>
      <c r="N540">
        <v>0</v>
      </c>
      <c r="O540">
        <v>0</v>
      </c>
      <c r="P540">
        <v>0</v>
      </c>
      <c r="Q540">
        <v>0</v>
      </c>
      <c r="R540">
        <v>0</v>
      </c>
      <c r="S540">
        <v>0</v>
      </c>
      <c r="T540">
        <v>1090</v>
      </c>
      <c r="U540">
        <v>90</v>
      </c>
      <c r="V540">
        <v>55</v>
      </c>
      <c r="W540">
        <v>35</v>
      </c>
      <c r="X540">
        <v>0</v>
      </c>
      <c r="Y540">
        <v>1265</v>
      </c>
      <c r="Z540">
        <v>4270</v>
      </c>
      <c r="AA540">
        <v>135</v>
      </c>
      <c r="AB540">
        <v>1340</v>
      </c>
      <c r="AC540">
        <v>760</v>
      </c>
      <c r="AD540">
        <v>0</v>
      </c>
      <c r="AE540">
        <v>6505</v>
      </c>
      <c r="AF540">
        <v>23890</v>
      </c>
      <c r="AG540">
        <v>1565</v>
      </c>
      <c r="AH540">
        <v>3415</v>
      </c>
      <c r="AI540">
        <v>2140</v>
      </c>
      <c r="AJ540">
        <v>0</v>
      </c>
      <c r="AK540">
        <v>31005</v>
      </c>
      <c r="AL540">
        <v>25080</v>
      </c>
      <c r="AM540">
        <v>2460</v>
      </c>
      <c r="AN540">
        <v>410</v>
      </c>
      <c r="AO540">
        <v>1580</v>
      </c>
      <c r="AP540">
        <v>0</v>
      </c>
      <c r="AQ540">
        <v>29530</v>
      </c>
      <c r="AR540">
        <v>1950</v>
      </c>
      <c r="AS540">
        <v>270</v>
      </c>
      <c r="AT540">
        <v>10</v>
      </c>
      <c r="AU540">
        <v>285</v>
      </c>
      <c r="AV540">
        <v>0</v>
      </c>
      <c r="AW540">
        <v>2515</v>
      </c>
      <c r="AX540" s="7">
        <v>71960</v>
      </c>
      <c r="AZ540" s="7">
        <f t="shared" si="112"/>
        <v>0</v>
      </c>
      <c r="BA540" s="7">
        <f t="shared" si="113"/>
        <v>0</v>
      </c>
      <c r="BB540" s="7">
        <f t="shared" si="114"/>
        <v>0</v>
      </c>
      <c r="BC540" s="7">
        <f t="shared" si="115"/>
        <v>0</v>
      </c>
      <c r="BD540" s="7">
        <f t="shared" si="116"/>
        <v>0</v>
      </c>
      <c r="BE540" s="7">
        <f t="shared" si="117"/>
        <v>5</v>
      </c>
      <c r="BF540" s="7">
        <f t="shared" si="118"/>
        <v>120</v>
      </c>
      <c r="BG540" s="7">
        <f t="shared" si="119"/>
        <v>45</v>
      </c>
      <c r="BH540" s="7">
        <f t="shared" si="120"/>
        <v>115</v>
      </c>
      <c r="BI540" s="7">
        <f t="shared" si="121"/>
        <v>200</v>
      </c>
      <c r="BJ540" s="7">
        <f t="shared" si="122"/>
        <v>0</v>
      </c>
      <c r="BK540" s="7">
        <f t="shared" si="123"/>
        <v>480</v>
      </c>
      <c r="BL540" s="7">
        <f t="shared" si="124"/>
        <v>0</v>
      </c>
      <c r="BM540" s="7">
        <f t="shared" si="125"/>
        <v>0</v>
      </c>
      <c r="BN540" s="7">
        <f t="shared" si="126"/>
        <v>0</v>
      </c>
      <c r="BO540" s="7">
        <f t="shared" si="127"/>
        <v>0</v>
      </c>
      <c r="BP540" s="7">
        <f t="shared" si="128"/>
        <v>0</v>
      </c>
      <c r="BQ540" s="7">
        <f t="shared" si="129"/>
        <v>0</v>
      </c>
      <c r="BR540" s="7">
        <f t="shared" si="130"/>
        <v>1090</v>
      </c>
      <c r="BS540" s="7">
        <f t="shared" si="131"/>
        <v>90</v>
      </c>
      <c r="BT540" s="7">
        <f t="shared" si="132"/>
        <v>55</v>
      </c>
      <c r="BU540" s="7">
        <f t="shared" si="133"/>
        <v>35</v>
      </c>
      <c r="BV540" s="7">
        <f t="shared" si="134"/>
        <v>0</v>
      </c>
      <c r="BW540" s="7">
        <f t="shared" si="135"/>
        <v>1265</v>
      </c>
      <c r="BX540" s="7">
        <f t="shared" si="136"/>
        <v>4270</v>
      </c>
      <c r="BY540" s="7">
        <f t="shared" si="137"/>
        <v>135</v>
      </c>
      <c r="BZ540" s="7">
        <f t="shared" si="138"/>
        <v>1340</v>
      </c>
      <c r="CA540" s="7">
        <f t="shared" si="139"/>
        <v>760</v>
      </c>
      <c r="CB540" s="7">
        <f t="shared" si="140"/>
        <v>0</v>
      </c>
      <c r="CC540" s="7">
        <f t="shared" si="141"/>
        <v>6505</v>
      </c>
      <c r="CD540" s="7">
        <f t="shared" si="142"/>
        <v>23890</v>
      </c>
      <c r="CE540" s="7">
        <f t="shared" si="143"/>
        <v>1565</v>
      </c>
      <c r="CF540" s="7">
        <f t="shared" si="144"/>
        <v>3415</v>
      </c>
      <c r="CG540" s="7">
        <f t="shared" si="145"/>
        <v>2140</v>
      </c>
      <c r="CH540" s="7">
        <f t="shared" si="146"/>
        <v>0</v>
      </c>
      <c r="CI540" s="7">
        <f t="shared" si="147"/>
        <v>31005</v>
      </c>
      <c r="CJ540" s="7">
        <f t="shared" si="148"/>
        <v>25080</v>
      </c>
      <c r="CK540" s="7">
        <f t="shared" si="149"/>
        <v>2460</v>
      </c>
      <c r="CL540" s="7">
        <f t="shared" si="150"/>
        <v>410</v>
      </c>
      <c r="CM540" s="7">
        <f t="shared" si="151"/>
        <v>1580</v>
      </c>
      <c r="CN540" s="7">
        <f t="shared" si="152"/>
        <v>0</v>
      </c>
      <c r="CO540" s="7">
        <f t="shared" si="153"/>
        <v>29530</v>
      </c>
      <c r="CP540" s="7">
        <f t="shared" si="154"/>
        <v>1950</v>
      </c>
      <c r="CQ540" s="7">
        <f t="shared" si="155"/>
        <v>270</v>
      </c>
      <c r="CR540" s="7">
        <f t="shared" si="156"/>
        <v>10</v>
      </c>
      <c r="CS540" s="7">
        <f t="shared" si="157"/>
        <v>285</v>
      </c>
      <c r="CT540" s="7">
        <f t="shared" si="158"/>
        <v>0</v>
      </c>
      <c r="CU540" s="7">
        <f t="shared" si="159"/>
        <v>2515</v>
      </c>
      <c r="CV540" s="7">
        <f t="shared" si="160"/>
        <v>71960</v>
      </c>
    </row>
    <row r="541" spans="1:100" hidden="1" x14ac:dyDescent="0.25">
      <c r="A541" t="s">
        <v>9</v>
      </c>
      <c r="B541" t="s">
        <v>415</v>
      </c>
      <c r="C541" t="s">
        <v>415</v>
      </c>
      <c r="D541" t="s">
        <v>415</v>
      </c>
      <c r="E541" t="s">
        <v>415</v>
      </c>
      <c r="F541" t="s">
        <v>415</v>
      </c>
      <c r="G541" t="s">
        <v>415</v>
      </c>
      <c r="H541" t="s">
        <v>415</v>
      </c>
      <c r="I541" t="s">
        <v>415</v>
      </c>
      <c r="J541" t="s">
        <v>415</v>
      </c>
      <c r="K541" t="s">
        <v>415</v>
      </c>
      <c r="L541" t="s">
        <v>415</v>
      </c>
      <c r="M541" t="s">
        <v>415</v>
      </c>
      <c r="N541" t="s">
        <v>415</v>
      </c>
      <c r="O541" t="s">
        <v>415</v>
      </c>
      <c r="P541" t="s">
        <v>415</v>
      </c>
      <c r="Q541" t="s">
        <v>415</v>
      </c>
      <c r="R541" t="s">
        <v>415</v>
      </c>
      <c r="S541" t="s">
        <v>415</v>
      </c>
      <c r="T541" t="s">
        <v>415</v>
      </c>
      <c r="U541" t="s">
        <v>415</v>
      </c>
      <c r="V541" t="s">
        <v>415</v>
      </c>
      <c r="W541" t="s">
        <v>415</v>
      </c>
      <c r="X541" t="s">
        <v>415</v>
      </c>
      <c r="Y541" t="s">
        <v>415</v>
      </c>
      <c r="Z541" t="s">
        <v>415</v>
      </c>
      <c r="AA541" t="s">
        <v>415</v>
      </c>
      <c r="AB541" t="s">
        <v>415</v>
      </c>
      <c r="AC541" t="s">
        <v>415</v>
      </c>
      <c r="AD541" t="s">
        <v>415</v>
      </c>
      <c r="AE541" t="s">
        <v>415</v>
      </c>
      <c r="AF541" t="s">
        <v>415</v>
      </c>
      <c r="AG541" t="s">
        <v>415</v>
      </c>
      <c r="AH541" t="s">
        <v>415</v>
      </c>
      <c r="AI541" t="s">
        <v>415</v>
      </c>
      <c r="AJ541" t="s">
        <v>415</v>
      </c>
      <c r="AK541" t="s">
        <v>415</v>
      </c>
      <c r="AL541" t="s">
        <v>415</v>
      </c>
      <c r="AM541" t="s">
        <v>415</v>
      </c>
      <c r="AN541" t="s">
        <v>415</v>
      </c>
      <c r="AO541" t="s">
        <v>415</v>
      </c>
      <c r="AP541" t="s">
        <v>415</v>
      </c>
      <c r="AQ541" t="s">
        <v>415</v>
      </c>
      <c r="AR541" t="s">
        <v>415</v>
      </c>
      <c r="AS541" t="s">
        <v>415</v>
      </c>
      <c r="AT541" t="s">
        <v>415</v>
      </c>
      <c r="AU541" t="s">
        <v>415</v>
      </c>
      <c r="AV541" t="s">
        <v>415</v>
      </c>
      <c r="AW541" t="s">
        <v>415</v>
      </c>
      <c r="AX541" t="s">
        <v>415</v>
      </c>
      <c r="AZ541" t="s">
        <v>415</v>
      </c>
      <c r="BA541" t="s">
        <v>415</v>
      </c>
      <c r="BB541" t="s">
        <v>415</v>
      </c>
      <c r="BC541" t="s">
        <v>415</v>
      </c>
      <c r="BD541" t="s">
        <v>415</v>
      </c>
      <c r="BE541" t="s">
        <v>415</v>
      </c>
      <c r="BF541" t="s">
        <v>415</v>
      </c>
      <c r="BG541" t="s">
        <v>415</v>
      </c>
      <c r="BH541" t="s">
        <v>415</v>
      </c>
      <c r="BI541" t="s">
        <v>415</v>
      </c>
      <c r="BJ541" t="s">
        <v>415</v>
      </c>
      <c r="BK541" t="s">
        <v>415</v>
      </c>
      <c r="BL541" t="s">
        <v>415</v>
      </c>
      <c r="BM541" t="s">
        <v>415</v>
      </c>
      <c r="BN541" t="s">
        <v>415</v>
      </c>
      <c r="BO541" t="s">
        <v>415</v>
      </c>
      <c r="BP541" t="s">
        <v>415</v>
      </c>
      <c r="BQ541" t="s">
        <v>415</v>
      </c>
      <c r="BR541" t="s">
        <v>415</v>
      </c>
      <c r="BS541" t="s">
        <v>415</v>
      </c>
      <c r="BT541" t="s">
        <v>415</v>
      </c>
      <c r="BU541" t="s">
        <v>415</v>
      </c>
      <c r="BV541" t="s">
        <v>415</v>
      </c>
      <c r="BW541" t="s">
        <v>415</v>
      </c>
      <c r="BX541" t="s">
        <v>415</v>
      </c>
      <c r="BY541" t="s">
        <v>415</v>
      </c>
      <c r="BZ541" t="s">
        <v>415</v>
      </c>
      <c r="CA541" t="s">
        <v>415</v>
      </c>
      <c r="CB541" t="s">
        <v>415</v>
      </c>
      <c r="CC541" t="s">
        <v>415</v>
      </c>
      <c r="CD541" t="s">
        <v>415</v>
      </c>
      <c r="CE541" t="s">
        <v>415</v>
      </c>
      <c r="CF541" t="s">
        <v>415</v>
      </c>
      <c r="CG541" t="s">
        <v>415</v>
      </c>
      <c r="CH541" t="s">
        <v>415</v>
      </c>
      <c r="CI541" t="s">
        <v>415</v>
      </c>
      <c r="CJ541" t="s">
        <v>415</v>
      </c>
      <c r="CK541" t="s">
        <v>415</v>
      </c>
      <c r="CL541" t="s">
        <v>415</v>
      </c>
      <c r="CM541" t="s">
        <v>415</v>
      </c>
      <c r="CN541" t="s">
        <v>415</v>
      </c>
      <c r="CO541" t="s">
        <v>415</v>
      </c>
      <c r="CP541" t="s">
        <v>415</v>
      </c>
      <c r="CQ541" t="s">
        <v>415</v>
      </c>
      <c r="CR541" t="s">
        <v>415</v>
      </c>
      <c r="CS541" t="s">
        <v>415</v>
      </c>
      <c r="CT541" t="s">
        <v>415</v>
      </c>
      <c r="CU541" t="s">
        <v>415</v>
      </c>
      <c r="CV541" t="s">
        <v>415</v>
      </c>
    </row>
    <row r="542" spans="1:100" hidden="1" x14ac:dyDescent="0.25">
      <c r="A542" t="s">
        <v>19</v>
      </c>
      <c r="B542" t="s">
        <v>415</v>
      </c>
      <c r="C542" t="s">
        <v>415</v>
      </c>
      <c r="D542" t="s">
        <v>415</v>
      </c>
      <c r="E542" t="s">
        <v>415</v>
      </c>
      <c r="F542" t="s">
        <v>415</v>
      </c>
      <c r="G542" t="s">
        <v>415</v>
      </c>
      <c r="H542" t="s">
        <v>415</v>
      </c>
      <c r="I542" t="s">
        <v>415</v>
      </c>
      <c r="J542" t="s">
        <v>415</v>
      </c>
      <c r="K542" t="s">
        <v>415</v>
      </c>
      <c r="L542" t="s">
        <v>415</v>
      </c>
      <c r="M542" t="s">
        <v>415</v>
      </c>
      <c r="N542" t="s">
        <v>415</v>
      </c>
      <c r="O542" t="s">
        <v>415</v>
      </c>
      <c r="P542" t="s">
        <v>415</v>
      </c>
      <c r="Q542" t="s">
        <v>415</v>
      </c>
      <c r="R542" t="s">
        <v>415</v>
      </c>
      <c r="S542" t="s">
        <v>415</v>
      </c>
      <c r="T542" t="s">
        <v>415</v>
      </c>
      <c r="U542" t="s">
        <v>415</v>
      </c>
      <c r="V542" t="s">
        <v>415</v>
      </c>
      <c r="W542" t="s">
        <v>415</v>
      </c>
      <c r="X542" t="s">
        <v>415</v>
      </c>
      <c r="Y542" t="s">
        <v>415</v>
      </c>
      <c r="Z542" t="s">
        <v>415</v>
      </c>
      <c r="AA542" t="s">
        <v>415</v>
      </c>
      <c r="AB542" t="s">
        <v>415</v>
      </c>
      <c r="AC542" t="s">
        <v>415</v>
      </c>
      <c r="AD542" t="s">
        <v>415</v>
      </c>
      <c r="AE542" t="s">
        <v>415</v>
      </c>
      <c r="AF542" t="s">
        <v>415</v>
      </c>
      <c r="AG542" t="s">
        <v>415</v>
      </c>
      <c r="AH542" t="s">
        <v>415</v>
      </c>
      <c r="AI542" t="s">
        <v>415</v>
      </c>
      <c r="AJ542" t="s">
        <v>415</v>
      </c>
      <c r="AK542" t="s">
        <v>415</v>
      </c>
      <c r="AL542" t="s">
        <v>415</v>
      </c>
      <c r="AM542" t="s">
        <v>415</v>
      </c>
      <c r="AN542" t="s">
        <v>415</v>
      </c>
      <c r="AO542" t="s">
        <v>415</v>
      </c>
      <c r="AP542" t="s">
        <v>415</v>
      </c>
      <c r="AQ542" t="s">
        <v>415</v>
      </c>
      <c r="AR542" t="s">
        <v>415</v>
      </c>
      <c r="AS542" t="s">
        <v>415</v>
      </c>
      <c r="AT542" t="s">
        <v>415</v>
      </c>
      <c r="AU542" t="s">
        <v>415</v>
      </c>
      <c r="AV542" t="s">
        <v>415</v>
      </c>
      <c r="AW542" t="s">
        <v>415</v>
      </c>
      <c r="AX542" t="s">
        <v>415</v>
      </c>
      <c r="AZ542" t="s">
        <v>415</v>
      </c>
      <c r="BA542" t="s">
        <v>415</v>
      </c>
      <c r="BB542" t="s">
        <v>415</v>
      </c>
      <c r="BC542" t="s">
        <v>415</v>
      </c>
      <c r="BD542" t="s">
        <v>415</v>
      </c>
      <c r="BE542" t="s">
        <v>415</v>
      </c>
      <c r="BF542" t="s">
        <v>415</v>
      </c>
      <c r="BG542" t="s">
        <v>415</v>
      </c>
      <c r="BH542" t="s">
        <v>415</v>
      </c>
      <c r="BI542" t="s">
        <v>415</v>
      </c>
      <c r="BJ542" t="s">
        <v>415</v>
      </c>
      <c r="BK542" t="s">
        <v>415</v>
      </c>
      <c r="BL542" t="s">
        <v>415</v>
      </c>
      <c r="BM542" t="s">
        <v>415</v>
      </c>
      <c r="BN542" t="s">
        <v>415</v>
      </c>
      <c r="BO542" t="s">
        <v>415</v>
      </c>
      <c r="BP542" t="s">
        <v>415</v>
      </c>
      <c r="BQ542" t="s">
        <v>415</v>
      </c>
      <c r="BR542" t="s">
        <v>415</v>
      </c>
      <c r="BS542" t="s">
        <v>415</v>
      </c>
      <c r="BT542" t="s">
        <v>415</v>
      </c>
      <c r="BU542" t="s">
        <v>415</v>
      </c>
      <c r="BV542" t="s">
        <v>415</v>
      </c>
      <c r="BW542" t="s">
        <v>415</v>
      </c>
      <c r="BX542" t="s">
        <v>415</v>
      </c>
      <c r="BY542" t="s">
        <v>415</v>
      </c>
      <c r="BZ542" t="s">
        <v>415</v>
      </c>
      <c r="CA542" t="s">
        <v>415</v>
      </c>
      <c r="CB542" t="s">
        <v>415</v>
      </c>
      <c r="CC542" t="s">
        <v>415</v>
      </c>
      <c r="CD542" t="s">
        <v>415</v>
      </c>
      <c r="CE542" t="s">
        <v>415</v>
      </c>
      <c r="CF542" t="s">
        <v>415</v>
      </c>
      <c r="CG542" t="s">
        <v>415</v>
      </c>
      <c r="CH542" t="s">
        <v>415</v>
      </c>
      <c r="CI542" t="s">
        <v>415</v>
      </c>
      <c r="CJ542" t="s">
        <v>415</v>
      </c>
      <c r="CK542" t="s">
        <v>415</v>
      </c>
      <c r="CL542" t="s">
        <v>415</v>
      </c>
      <c r="CM542" t="s">
        <v>415</v>
      </c>
      <c r="CN542" t="s">
        <v>415</v>
      </c>
      <c r="CO542" t="s">
        <v>415</v>
      </c>
      <c r="CP542" t="s">
        <v>415</v>
      </c>
      <c r="CQ542" t="s">
        <v>415</v>
      </c>
      <c r="CR542" t="s">
        <v>415</v>
      </c>
      <c r="CS542" t="s">
        <v>415</v>
      </c>
      <c r="CT542" t="s">
        <v>415</v>
      </c>
      <c r="CU542" t="s">
        <v>415</v>
      </c>
      <c r="CV542" t="s">
        <v>415</v>
      </c>
    </row>
    <row r="543" spans="1:100" hidden="1" x14ac:dyDescent="0.25">
      <c r="A543" t="s">
        <v>25</v>
      </c>
      <c r="B543" t="s">
        <v>415</v>
      </c>
      <c r="C543" t="s">
        <v>415</v>
      </c>
      <c r="D543" t="s">
        <v>415</v>
      </c>
      <c r="E543" t="s">
        <v>415</v>
      </c>
      <c r="F543" t="s">
        <v>415</v>
      </c>
      <c r="G543" t="s">
        <v>415</v>
      </c>
      <c r="H543" t="s">
        <v>415</v>
      </c>
      <c r="I543" t="s">
        <v>415</v>
      </c>
      <c r="J543" t="s">
        <v>415</v>
      </c>
      <c r="K543" t="s">
        <v>415</v>
      </c>
      <c r="L543" t="s">
        <v>415</v>
      </c>
      <c r="M543" t="s">
        <v>415</v>
      </c>
      <c r="N543" t="s">
        <v>415</v>
      </c>
      <c r="O543" t="s">
        <v>415</v>
      </c>
      <c r="P543" t="s">
        <v>415</v>
      </c>
      <c r="Q543" t="s">
        <v>415</v>
      </c>
      <c r="R543" t="s">
        <v>415</v>
      </c>
      <c r="S543" t="s">
        <v>415</v>
      </c>
      <c r="T543" t="s">
        <v>415</v>
      </c>
      <c r="U543" t="s">
        <v>415</v>
      </c>
      <c r="V543" t="s">
        <v>415</v>
      </c>
      <c r="W543" t="s">
        <v>415</v>
      </c>
      <c r="X543" t="s">
        <v>415</v>
      </c>
      <c r="Y543" t="s">
        <v>415</v>
      </c>
      <c r="Z543" t="s">
        <v>415</v>
      </c>
      <c r="AA543" t="s">
        <v>415</v>
      </c>
      <c r="AB543" t="s">
        <v>415</v>
      </c>
      <c r="AC543" t="s">
        <v>415</v>
      </c>
      <c r="AD543" t="s">
        <v>415</v>
      </c>
      <c r="AE543" t="s">
        <v>415</v>
      </c>
      <c r="AF543" t="s">
        <v>415</v>
      </c>
      <c r="AG543" t="s">
        <v>415</v>
      </c>
      <c r="AH543" t="s">
        <v>415</v>
      </c>
      <c r="AI543" t="s">
        <v>415</v>
      </c>
      <c r="AJ543" t="s">
        <v>415</v>
      </c>
      <c r="AK543" t="s">
        <v>415</v>
      </c>
      <c r="AL543" t="s">
        <v>415</v>
      </c>
      <c r="AM543" t="s">
        <v>415</v>
      </c>
      <c r="AN543" t="s">
        <v>415</v>
      </c>
      <c r="AO543" t="s">
        <v>415</v>
      </c>
      <c r="AP543" t="s">
        <v>415</v>
      </c>
      <c r="AQ543" t="s">
        <v>415</v>
      </c>
      <c r="AR543" t="s">
        <v>415</v>
      </c>
      <c r="AS543" t="s">
        <v>415</v>
      </c>
      <c r="AT543" t="s">
        <v>415</v>
      </c>
      <c r="AU543" t="s">
        <v>415</v>
      </c>
      <c r="AV543" t="s">
        <v>415</v>
      </c>
      <c r="AW543" t="s">
        <v>415</v>
      </c>
      <c r="AX543" t="s">
        <v>415</v>
      </c>
      <c r="AZ543" t="s">
        <v>415</v>
      </c>
      <c r="BA543" t="s">
        <v>415</v>
      </c>
      <c r="BB543" t="s">
        <v>415</v>
      </c>
      <c r="BC543" t="s">
        <v>415</v>
      </c>
      <c r="BD543" t="s">
        <v>415</v>
      </c>
      <c r="BE543" t="s">
        <v>415</v>
      </c>
      <c r="BF543" t="s">
        <v>415</v>
      </c>
      <c r="BG543" t="s">
        <v>415</v>
      </c>
      <c r="BH543" t="s">
        <v>415</v>
      </c>
      <c r="BI543" t="s">
        <v>415</v>
      </c>
      <c r="BJ543" t="s">
        <v>415</v>
      </c>
      <c r="BK543" t="s">
        <v>415</v>
      </c>
      <c r="BL543" t="s">
        <v>415</v>
      </c>
      <c r="BM543" t="s">
        <v>415</v>
      </c>
      <c r="BN543" t="s">
        <v>415</v>
      </c>
      <c r="BO543" t="s">
        <v>415</v>
      </c>
      <c r="BP543" t="s">
        <v>415</v>
      </c>
      <c r="BQ543" t="s">
        <v>415</v>
      </c>
      <c r="BR543" t="s">
        <v>415</v>
      </c>
      <c r="BS543" t="s">
        <v>415</v>
      </c>
      <c r="BT543" t="s">
        <v>415</v>
      </c>
      <c r="BU543" t="s">
        <v>415</v>
      </c>
      <c r="BV543" t="s">
        <v>415</v>
      </c>
      <c r="BW543" t="s">
        <v>415</v>
      </c>
      <c r="BX543" t="s">
        <v>415</v>
      </c>
      <c r="BY543" t="s">
        <v>415</v>
      </c>
      <c r="BZ543" t="s">
        <v>415</v>
      </c>
      <c r="CA543" t="s">
        <v>415</v>
      </c>
      <c r="CB543" t="s">
        <v>415</v>
      </c>
      <c r="CC543" t="s">
        <v>415</v>
      </c>
      <c r="CD543" t="s">
        <v>415</v>
      </c>
      <c r="CE543" t="s">
        <v>415</v>
      </c>
      <c r="CF543" t="s">
        <v>415</v>
      </c>
      <c r="CG543" t="s">
        <v>415</v>
      </c>
      <c r="CH543" t="s">
        <v>415</v>
      </c>
      <c r="CI543" t="s">
        <v>415</v>
      </c>
      <c r="CJ543" t="s">
        <v>415</v>
      </c>
      <c r="CK543" t="s">
        <v>415</v>
      </c>
      <c r="CL543" t="s">
        <v>415</v>
      </c>
      <c r="CM543" t="s">
        <v>415</v>
      </c>
      <c r="CN543" t="s">
        <v>415</v>
      </c>
      <c r="CO543" t="s">
        <v>415</v>
      </c>
      <c r="CP543" t="s">
        <v>415</v>
      </c>
      <c r="CQ543" t="s">
        <v>415</v>
      </c>
      <c r="CR543" t="s">
        <v>415</v>
      </c>
      <c r="CS543" t="s">
        <v>415</v>
      </c>
      <c r="CT543" t="s">
        <v>415</v>
      </c>
      <c r="CU543" t="s">
        <v>415</v>
      </c>
      <c r="CV543" t="s">
        <v>415</v>
      </c>
    </row>
    <row r="544" spans="1:100" hidden="1" x14ac:dyDescent="0.25">
      <c r="A544" t="s">
        <v>28</v>
      </c>
      <c r="B544" t="s">
        <v>415</v>
      </c>
      <c r="C544" t="s">
        <v>415</v>
      </c>
      <c r="D544" t="s">
        <v>415</v>
      </c>
      <c r="E544" t="s">
        <v>415</v>
      </c>
      <c r="F544" t="s">
        <v>415</v>
      </c>
      <c r="G544" t="s">
        <v>415</v>
      </c>
      <c r="H544" t="s">
        <v>415</v>
      </c>
      <c r="I544" t="s">
        <v>415</v>
      </c>
      <c r="J544" t="s">
        <v>415</v>
      </c>
      <c r="K544" t="s">
        <v>415</v>
      </c>
      <c r="L544" t="s">
        <v>415</v>
      </c>
      <c r="M544" t="s">
        <v>415</v>
      </c>
      <c r="N544" t="s">
        <v>415</v>
      </c>
      <c r="O544" t="s">
        <v>415</v>
      </c>
      <c r="P544" t="s">
        <v>415</v>
      </c>
      <c r="Q544" t="s">
        <v>415</v>
      </c>
      <c r="R544" t="s">
        <v>415</v>
      </c>
      <c r="S544" t="s">
        <v>415</v>
      </c>
      <c r="T544" t="s">
        <v>415</v>
      </c>
      <c r="U544" t="s">
        <v>415</v>
      </c>
      <c r="V544" t="s">
        <v>415</v>
      </c>
      <c r="W544" t="s">
        <v>415</v>
      </c>
      <c r="X544" t="s">
        <v>415</v>
      </c>
      <c r="Y544" t="s">
        <v>415</v>
      </c>
      <c r="Z544" t="s">
        <v>415</v>
      </c>
      <c r="AA544" t="s">
        <v>415</v>
      </c>
      <c r="AB544" t="s">
        <v>415</v>
      </c>
      <c r="AC544" t="s">
        <v>415</v>
      </c>
      <c r="AD544" t="s">
        <v>415</v>
      </c>
      <c r="AE544" t="s">
        <v>415</v>
      </c>
      <c r="AF544" t="s">
        <v>415</v>
      </c>
      <c r="AG544" t="s">
        <v>415</v>
      </c>
      <c r="AH544" t="s">
        <v>415</v>
      </c>
      <c r="AI544" t="s">
        <v>415</v>
      </c>
      <c r="AJ544" t="s">
        <v>415</v>
      </c>
      <c r="AK544" t="s">
        <v>415</v>
      </c>
      <c r="AL544" t="s">
        <v>415</v>
      </c>
      <c r="AM544" t="s">
        <v>415</v>
      </c>
      <c r="AN544" t="s">
        <v>415</v>
      </c>
      <c r="AO544" t="s">
        <v>415</v>
      </c>
      <c r="AP544" t="s">
        <v>415</v>
      </c>
      <c r="AQ544" t="s">
        <v>415</v>
      </c>
      <c r="AR544" t="s">
        <v>415</v>
      </c>
      <c r="AS544" t="s">
        <v>415</v>
      </c>
      <c r="AT544" t="s">
        <v>415</v>
      </c>
      <c r="AU544" t="s">
        <v>415</v>
      </c>
      <c r="AV544" t="s">
        <v>415</v>
      </c>
      <c r="AW544" t="s">
        <v>415</v>
      </c>
      <c r="AX544" t="s">
        <v>415</v>
      </c>
      <c r="AZ544" t="s">
        <v>415</v>
      </c>
      <c r="BA544" t="s">
        <v>415</v>
      </c>
      <c r="BB544" t="s">
        <v>415</v>
      </c>
      <c r="BC544" t="s">
        <v>415</v>
      </c>
      <c r="BD544" t="s">
        <v>415</v>
      </c>
      <c r="BE544" t="s">
        <v>415</v>
      </c>
      <c r="BF544" t="s">
        <v>415</v>
      </c>
      <c r="BG544" t="s">
        <v>415</v>
      </c>
      <c r="BH544" t="s">
        <v>415</v>
      </c>
      <c r="BI544" t="s">
        <v>415</v>
      </c>
      <c r="BJ544" t="s">
        <v>415</v>
      </c>
      <c r="BK544" t="s">
        <v>415</v>
      </c>
      <c r="BL544" t="s">
        <v>415</v>
      </c>
      <c r="BM544" t="s">
        <v>415</v>
      </c>
      <c r="BN544" t="s">
        <v>415</v>
      </c>
      <c r="BO544" t="s">
        <v>415</v>
      </c>
      <c r="BP544" t="s">
        <v>415</v>
      </c>
      <c r="BQ544" t="s">
        <v>415</v>
      </c>
      <c r="BR544" t="s">
        <v>415</v>
      </c>
      <c r="BS544" t="s">
        <v>415</v>
      </c>
      <c r="BT544" t="s">
        <v>415</v>
      </c>
      <c r="BU544" t="s">
        <v>415</v>
      </c>
      <c r="BV544" t="s">
        <v>415</v>
      </c>
      <c r="BW544" t="s">
        <v>415</v>
      </c>
      <c r="BX544" t="s">
        <v>415</v>
      </c>
      <c r="BY544" t="s">
        <v>415</v>
      </c>
      <c r="BZ544" t="s">
        <v>415</v>
      </c>
      <c r="CA544" t="s">
        <v>415</v>
      </c>
      <c r="CB544" t="s">
        <v>415</v>
      </c>
      <c r="CC544" t="s">
        <v>415</v>
      </c>
      <c r="CD544" t="s">
        <v>415</v>
      </c>
      <c r="CE544" t="s">
        <v>415</v>
      </c>
      <c r="CF544" t="s">
        <v>415</v>
      </c>
      <c r="CG544" t="s">
        <v>415</v>
      </c>
      <c r="CH544" t="s">
        <v>415</v>
      </c>
      <c r="CI544" t="s">
        <v>415</v>
      </c>
      <c r="CJ544" t="s">
        <v>415</v>
      </c>
      <c r="CK544" t="s">
        <v>415</v>
      </c>
      <c r="CL544" t="s">
        <v>415</v>
      </c>
      <c r="CM544" t="s">
        <v>415</v>
      </c>
      <c r="CN544" t="s">
        <v>415</v>
      </c>
      <c r="CO544" t="s">
        <v>415</v>
      </c>
      <c r="CP544" t="s">
        <v>415</v>
      </c>
      <c r="CQ544" t="s">
        <v>415</v>
      </c>
      <c r="CR544" t="s">
        <v>415</v>
      </c>
      <c r="CS544" t="s">
        <v>415</v>
      </c>
      <c r="CT544" t="s">
        <v>415</v>
      </c>
      <c r="CU544" t="s">
        <v>415</v>
      </c>
      <c r="CV544" t="s">
        <v>415</v>
      </c>
    </row>
    <row r="545" spans="1:100" hidden="1" x14ac:dyDescent="0.25">
      <c r="A545" t="s">
        <v>31</v>
      </c>
      <c r="B545" t="s">
        <v>415</v>
      </c>
      <c r="C545" t="s">
        <v>415</v>
      </c>
      <c r="D545" t="s">
        <v>415</v>
      </c>
      <c r="E545" t="s">
        <v>415</v>
      </c>
      <c r="F545" t="s">
        <v>415</v>
      </c>
      <c r="G545" t="s">
        <v>415</v>
      </c>
      <c r="H545" t="s">
        <v>415</v>
      </c>
      <c r="I545" t="s">
        <v>415</v>
      </c>
      <c r="J545" t="s">
        <v>415</v>
      </c>
      <c r="K545" t="s">
        <v>415</v>
      </c>
      <c r="L545" t="s">
        <v>415</v>
      </c>
      <c r="M545" t="s">
        <v>415</v>
      </c>
      <c r="N545" t="s">
        <v>415</v>
      </c>
      <c r="O545" t="s">
        <v>415</v>
      </c>
      <c r="P545" t="s">
        <v>415</v>
      </c>
      <c r="Q545" t="s">
        <v>415</v>
      </c>
      <c r="R545" t="s">
        <v>415</v>
      </c>
      <c r="S545" t="s">
        <v>415</v>
      </c>
      <c r="T545" t="s">
        <v>415</v>
      </c>
      <c r="U545" t="s">
        <v>415</v>
      </c>
      <c r="V545" t="s">
        <v>415</v>
      </c>
      <c r="W545" t="s">
        <v>415</v>
      </c>
      <c r="X545" t="s">
        <v>415</v>
      </c>
      <c r="Y545" t="s">
        <v>415</v>
      </c>
      <c r="Z545" t="s">
        <v>415</v>
      </c>
      <c r="AA545" t="s">
        <v>415</v>
      </c>
      <c r="AB545" t="s">
        <v>415</v>
      </c>
      <c r="AC545" t="s">
        <v>415</v>
      </c>
      <c r="AD545" t="s">
        <v>415</v>
      </c>
      <c r="AE545" t="s">
        <v>415</v>
      </c>
      <c r="AF545" t="s">
        <v>415</v>
      </c>
      <c r="AG545" t="s">
        <v>415</v>
      </c>
      <c r="AH545" t="s">
        <v>415</v>
      </c>
      <c r="AI545" t="s">
        <v>415</v>
      </c>
      <c r="AJ545" t="s">
        <v>415</v>
      </c>
      <c r="AK545" t="s">
        <v>415</v>
      </c>
      <c r="AL545" t="s">
        <v>415</v>
      </c>
      <c r="AM545" t="s">
        <v>415</v>
      </c>
      <c r="AN545" t="s">
        <v>415</v>
      </c>
      <c r="AO545" t="s">
        <v>415</v>
      </c>
      <c r="AP545" t="s">
        <v>415</v>
      </c>
      <c r="AQ545" t="s">
        <v>415</v>
      </c>
      <c r="AR545" t="s">
        <v>415</v>
      </c>
      <c r="AS545" t="s">
        <v>415</v>
      </c>
      <c r="AT545" t="s">
        <v>415</v>
      </c>
      <c r="AU545" t="s">
        <v>415</v>
      </c>
      <c r="AV545" t="s">
        <v>415</v>
      </c>
      <c r="AW545" t="s">
        <v>415</v>
      </c>
      <c r="AX545" t="s">
        <v>415</v>
      </c>
      <c r="AZ545" t="s">
        <v>415</v>
      </c>
      <c r="BA545" t="s">
        <v>415</v>
      </c>
      <c r="BB545" t="s">
        <v>415</v>
      </c>
      <c r="BC545" t="s">
        <v>415</v>
      </c>
      <c r="BD545" t="s">
        <v>415</v>
      </c>
      <c r="BE545" t="s">
        <v>415</v>
      </c>
      <c r="BF545" t="s">
        <v>415</v>
      </c>
      <c r="BG545" t="s">
        <v>415</v>
      </c>
      <c r="BH545" t="s">
        <v>415</v>
      </c>
      <c r="BI545" t="s">
        <v>415</v>
      </c>
      <c r="BJ545" t="s">
        <v>415</v>
      </c>
      <c r="BK545" t="s">
        <v>415</v>
      </c>
      <c r="BL545" t="s">
        <v>415</v>
      </c>
      <c r="BM545" t="s">
        <v>415</v>
      </c>
      <c r="BN545" t="s">
        <v>415</v>
      </c>
      <c r="BO545" t="s">
        <v>415</v>
      </c>
      <c r="BP545" t="s">
        <v>415</v>
      </c>
      <c r="BQ545" t="s">
        <v>415</v>
      </c>
      <c r="BR545" t="s">
        <v>415</v>
      </c>
      <c r="BS545" t="s">
        <v>415</v>
      </c>
      <c r="BT545" t="s">
        <v>415</v>
      </c>
      <c r="BU545" t="s">
        <v>415</v>
      </c>
      <c r="BV545" t="s">
        <v>415</v>
      </c>
      <c r="BW545" t="s">
        <v>415</v>
      </c>
      <c r="BX545" t="s">
        <v>415</v>
      </c>
      <c r="BY545" t="s">
        <v>415</v>
      </c>
      <c r="BZ545" t="s">
        <v>415</v>
      </c>
      <c r="CA545" t="s">
        <v>415</v>
      </c>
      <c r="CB545" t="s">
        <v>415</v>
      </c>
      <c r="CC545" t="s">
        <v>415</v>
      </c>
      <c r="CD545" t="s">
        <v>415</v>
      </c>
      <c r="CE545" t="s">
        <v>415</v>
      </c>
      <c r="CF545" t="s">
        <v>415</v>
      </c>
      <c r="CG545" t="s">
        <v>415</v>
      </c>
      <c r="CH545" t="s">
        <v>415</v>
      </c>
      <c r="CI545" t="s">
        <v>415</v>
      </c>
      <c r="CJ545" t="s">
        <v>415</v>
      </c>
      <c r="CK545" t="s">
        <v>415</v>
      </c>
      <c r="CL545" t="s">
        <v>415</v>
      </c>
      <c r="CM545" t="s">
        <v>415</v>
      </c>
      <c r="CN545" t="s">
        <v>415</v>
      </c>
      <c r="CO545" t="s">
        <v>415</v>
      </c>
      <c r="CP545" t="s">
        <v>415</v>
      </c>
      <c r="CQ545" t="s">
        <v>415</v>
      </c>
      <c r="CR545" t="s">
        <v>415</v>
      </c>
      <c r="CS545" t="s">
        <v>415</v>
      </c>
      <c r="CT545" t="s">
        <v>415</v>
      </c>
      <c r="CU545" t="s">
        <v>415</v>
      </c>
      <c r="CV545" t="s">
        <v>415</v>
      </c>
    </row>
    <row r="546" spans="1:100" hidden="1" x14ac:dyDescent="0.25">
      <c r="A546" t="s">
        <v>34</v>
      </c>
      <c r="B546" t="s">
        <v>415</v>
      </c>
      <c r="C546" t="s">
        <v>415</v>
      </c>
      <c r="D546" t="s">
        <v>415</v>
      </c>
      <c r="E546" t="s">
        <v>415</v>
      </c>
      <c r="F546" t="s">
        <v>415</v>
      </c>
      <c r="G546" t="s">
        <v>415</v>
      </c>
      <c r="H546" t="s">
        <v>415</v>
      </c>
      <c r="I546" t="s">
        <v>415</v>
      </c>
      <c r="J546" t="s">
        <v>415</v>
      </c>
      <c r="K546" t="s">
        <v>415</v>
      </c>
      <c r="L546" t="s">
        <v>415</v>
      </c>
      <c r="M546" t="s">
        <v>415</v>
      </c>
      <c r="N546" t="s">
        <v>415</v>
      </c>
      <c r="O546" t="s">
        <v>415</v>
      </c>
      <c r="P546" t="s">
        <v>415</v>
      </c>
      <c r="Q546" t="s">
        <v>415</v>
      </c>
      <c r="R546" t="s">
        <v>415</v>
      </c>
      <c r="S546" t="s">
        <v>415</v>
      </c>
      <c r="T546" t="s">
        <v>415</v>
      </c>
      <c r="U546" t="s">
        <v>415</v>
      </c>
      <c r="V546" t="s">
        <v>415</v>
      </c>
      <c r="W546" t="s">
        <v>415</v>
      </c>
      <c r="X546" t="s">
        <v>415</v>
      </c>
      <c r="Y546" t="s">
        <v>415</v>
      </c>
      <c r="Z546" t="s">
        <v>415</v>
      </c>
      <c r="AA546" t="s">
        <v>415</v>
      </c>
      <c r="AB546" t="s">
        <v>415</v>
      </c>
      <c r="AC546" t="s">
        <v>415</v>
      </c>
      <c r="AD546" t="s">
        <v>415</v>
      </c>
      <c r="AE546" t="s">
        <v>415</v>
      </c>
      <c r="AF546" t="s">
        <v>415</v>
      </c>
      <c r="AG546" t="s">
        <v>415</v>
      </c>
      <c r="AH546" t="s">
        <v>415</v>
      </c>
      <c r="AI546" t="s">
        <v>415</v>
      </c>
      <c r="AJ546" t="s">
        <v>415</v>
      </c>
      <c r="AK546" t="s">
        <v>415</v>
      </c>
      <c r="AL546" t="s">
        <v>415</v>
      </c>
      <c r="AM546" t="s">
        <v>415</v>
      </c>
      <c r="AN546" t="s">
        <v>415</v>
      </c>
      <c r="AO546" t="s">
        <v>415</v>
      </c>
      <c r="AP546" t="s">
        <v>415</v>
      </c>
      <c r="AQ546" t="s">
        <v>415</v>
      </c>
      <c r="AR546" t="s">
        <v>415</v>
      </c>
      <c r="AS546" t="s">
        <v>415</v>
      </c>
      <c r="AT546" t="s">
        <v>415</v>
      </c>
      <c r="AU546" t="s">
        <v>415</v>
      </c>
      <c r="AV546" t="s">
        <v>415</v>
      </c>
      <c r="AW546" t="s">
        <v>415</v>
      </c>
      <c r="AX546" t="s">
        <v>415</v>
      </c>
      <c r="AZ546" t="s">
        <v>415</v>
      </c>
      <c r="BA546" t="s">
        <v>415</v>
      </c>
      <c r="BB546" t="s">
        <v>415</v>
      </c>
      <c r="BC546" t="s">
        <v>415</v>
      </c>
      <c r="BD546" t="s">
        <v>415</v>
      </c>
      <c r="BE546" t="s">
        <v>415</v>
      </c>
      <c r="BF546" t="s">
        <v>415</v>
      </c>
      <c r="BG546" t="s">
        <v>415</v>
      </c>
      <c r="BH546" t="s">
        <v>415</v>
      </c>
      <c r="BI546" t="s">
        <v>415</v>
      </c>
      <c r="BJ546" t="s">
        <v>415</v>
      </c>
      <c r="BK546" t="s">
        <v>415</v>
      </c>
      <c r="BL546" t="s">
        <v>415</v>
      </c>
      <c r="BM546" t="s">
        <v>415</v>
      </c>
      <c r="BN546" t="s">
        <v>415</v>
      </c>
      <c r="BO546" t="s">
        <v>415</v>
      </c>
      <c r="BP546" t="s">
        <v>415</v>
      </c>
      <c r="BQ546" t="s">
        <v>415</v>
      </c>
      <c r="BR546" t="s">
        <v>415</v>
      </c>
      <c r="BS546" t="s">
        <v>415</v>
      </c>
      <c r="BT546" t="s">
        <v>415</v>
      </c>
      <c r="BU546" t="s">
        <v>415</v>
      </c>
      <c r="BV546" t="s">
        <v>415</v>
      </c>
      <c r="BW546" t="s">
        <v>415</v>
      </c>
      <c r="BX546" t="s">
        <v>415</v>
      </c>
      <c r="BY546" t="s">
        <v>415</v>
      </c>
      <c r="BZ546" t="s">
        <v>415</v>
      </c>
      <c r="CA546" t="s">
        <v>415</v>
      </c>
      <c r="CB546" t="s">
        <v>415</v>
      </c>
      <c r="CC546" t="s">
        <v>415</v>
      </c>
      <c r="CD546" t="s">
        <v>415</v>
      </c>
      <c r="CE546" t="s">
        <v>415</v>
      </c>
      <c r="CF546" t="s">
        <v>415</v>
      </c>
      <c r="CG546" t="s">
        <v>415</v>
      </c>
      <c r="CH546" t="s">
        <v>415</v>
      </c>
      <c r="CI546" t="s">
        <v>415</v>
      </c>
      <c r="CJ546" t="s">
        <v>415</v>
      </c>
      <c r="CK546" t="s">
        <v>415</v>
      </c>
      <c r="CL546" t="s">
        <v>415</v>
      </c>
      <c r="CM546" t="s">
        <v>415</v>
      </c>
      <c r="CN546" t="s">
        <v>415</v>
      </c>
      <c r="CO546" t="s">
        <v>415</v>
      </c>
      <c r="CP546" t="s">
        <v>415</v>
      </c>
      <c r="CQ546" t="s">
        <v>415</v>
      </c>
      <c r="CR546" t="s">
        <v>415</v>
      </c>
      <c r="CS546" t="s">
        <v>415</v>
      </c>
      <c r="CT546" t="s">
        <v>415</v>
      </c>
      <c r="CU546" t="s">
        <v>415</v>
      </c>
      <c r="CV546" t="s">
        <v>415</v>
      </c>
    </row>
    <row r="547" spans="1:100" hidden="1" x14ac:dyDescent="0.25">
      <c r="A547" t="s">
        <v>176</v>
      </c>
      <c r="B547" t="s">
        <v>415</v>
      </c>
      <c r="C547" t="s">
        <v>415</v>
      </c>
      <c r="D547" t="s">
        <v>415</v>
      </c>
      <c r="E547" t="s">
        <v>415</v>
      </c>
      <c r="F547" t="s">
        <v>415</v>
      </c>
      <c r="G547" t="s">
        <v>415</v>
      </c>
      <c r="H547" t="s">
        <v>415</v>
      </c>
      <c r="I547" t="s">
        <v>415</v>
      </c>
      <c r="J547" t="s">
        <v>415</v>
      </c>
      <c r="K547" t="s">
        <v>415</v>
      </c>
      <c r="L547" t="s">
        <v>415</v>
      </c>
      <c r="M547" t="s">
        <v>415</v>
      </c>
      <c r="N547" t="s">
        <v>415</v>
      </c>
      <c r="O547" t="s">
        <v>415</v>
      </c>
      <c r="P547" t="s">
        <v>415</v>
      </c>
      <c r="Q547" t="s">
        <v>415</v>
      </c>
      <c r="R547" t="s">
        <v>415</v>
      </c>
      <c r="S547" t="s">
        <v>415</v>
      </c>
      <c r="T547" t="s">
        <v>415</v>
      </c>
      <c r="U547" t="s">
        <v>415</v>
      </c>
      <c r="V547" t="s">
        <v>415</v>
      </c>
      <c r="W547" t="s">
        <v>415</v>
      </c>
      <c r="X547" t="s">
        <v>415</v>
      </c>
      <c r="Y547" t="s">
        <v>415</v>
      </c>
      <c r="Z547" t="s">
        <v>415</v>
      </c>
      <c r="AA547" t="s">
        <v>415</v>
      </c>
      <c r="AB547" t="s">
        <v>415</v>
      </c>
      <c r="AC547" t="s">
        <v>415</v>
      </c>
      <c r="AD547" t="s">
        <v>415</v>
      </c>
      <c r="AE547" t="s">
        <v>415</v>
      </c>
      <c r="AF547" t="s">
        <v>415</v>
      </c>
      <c r="AG547" t="s">
        <v>415</v>
      </c>
      <c r="AH547" t="s">
        <v>415</v>
      </c>
      <c r="AI547" t="s">
        <v>415</v>
      </c>
      <c r="AJ547" t="s">
        <v>415</v>
      </c>
      <c r="AK547" t="s">
        <v>415</v>
      </c>
      <c r="AL547" t="s">
        <v>415</v>
      </c>
      <c r="AM547" t="s">
        <v>415</v>
      </c>
      <c r="AN547" t="s">
        <v>415</v>
      </c>
      <c r="AO547" t="s">
        <v>415</v>
      </c>
      <c r="AP547" t="s">
        <v>415</v>
      </c>
      <c r="AQ547" t="s">
        <v>415</v>
      </c>
      <c r="AR547" t="s">
        <v>415</v>
      </c>
      <c r="AS547" t="s">
        <v>415</v>
      </c>
      <c r="AT547" t="s">
        <v>415</v>
      </c>
      <c r="AU547" t="s">
        <v>415</v>
      </c>
      <c r="AV547" t="s">
        <v>415</v>
      </c>
      <c r="AW547" t="s">
        <v>415</v>
      </c>
      <c r="AX547" t="s">
        <v>415</v>
      </c>
      <c r="AZ547" t="s">
        <v>415</v>
      </c>
      <c r="BA547" t="s">
        <v>415</v>
      </c>
      <c r="BB547" t="s">
        <v>415</v>
      </c>
      <c r="BC547" t="s">
        <v>415</v>
      </c>
      <c r="BD547" t="s">
        <v>415</v>
      </c>
      <c r="BE547" t="s">
        <v>415</v>
      </c>
      <c r="BF547" t="s">
        <v>415</v>
      </c>
      <c r="BG547" t="s">
        <v>415</v>
      </c>
      <c r="BH547" t="s">
        <v>415</v>
      </c>
      <c r="BI547" t="s">
        <v>415</v>
      </c>
      <c r="BJ547" t="s">
        <v>415</v>
      </c>
      <c r="BK547" t="s">
        <v>415</v>
      </c>
      <c r="BL547" t="s">
        <v>415</v>
      </c>
      <c r="BM547" t="s">
        <v>415</v>
      </c>
      <c r="BN547" t="s">
        <v>415</v>
      </c>
      <c r="BO547" t="s">
        <v>415</v>
      </c>
      <c r="BP547" t="s">
        <v>415</v>
      </c>
      <c r="BQ547" t="s">
        <v>415</v>
      </c>
      <c r="BR547" t="s">
        <v>415</v>
      </c>
      <c r="BS547" t="s">
        <v>415</v>
      </c>
      <c r="BT547" t="s">
        <v>415</v>
      </c>
      <c r="BU547" t="s">
        <v>415</v>
      </c>
      <c r="BV547" t="s">
        <v>415</v>
      </c>
      <c r="BW547" t="s">
        <v>415</v>
      </c>
      <c r="BX547" t="s">
        <v>415</v>
      </c>
      <c r="BY547" t="s">
        <v>415</v>
      </c>
      <c r="BZ547" t="s">
        <v>415</v>
      </c>
      <c r="CA547" t="s">
        <v>415</v>
      </c>
      <c r="CB547" t="s">
        <v>415</v>
      </c>
      <c r="CC547" t="s">
        <v>415</v>
      </c>
      <c r="CD547" t="s">
        <v>415</v>
      </c>
      <c r="CE547" t="s">
        <v>415</v>
      </c>
      <c r="CF547" t="s">
        <v>415</v>
      </c>
      <c r="CG547" t="s">
        <v>415</v>
      </c>
      <c r="CH547" t="s">
        <v>415</v>
      </c>
      <c r="CI547" t="s">
        <v>415</v>
      </c>
      <c r="CJ547" t="s">
        <v>415</v>
      </c>
      <c r="CK547" t="s">
        <v>415</v>
      </c>
      <c r="CL547" t="s">
        <v>415</v>
      </c>
      <c r="CM547" t="s">
        <v>415</v>
      </c>
      <c r="CN547" t="s">
        <v>415</v>
      </c>
      <c r="CO547" t="s">
        <v>415</v>
      </c>
      <c r="CP547" t="s">
        <v>415</v>
      </c>
      <c r="CQ547" t="s">
        <v>415</v>
      </c>
      <c r="CR547" t="s">
        <v>415</v>
      </c>
      <c r="CS547" t="s">
        <v>415</v>
      </c>
      <c r="CT547" t="s">
        <v>415</v>
      </c>
      <c r="CU547" t="s">
        <v>415</v>
      </c>
      <c r="CV547" t="s">
        <v>415</v>
      </c>
    </row>
    <row r="548" spans="1:100" hidden="1" x14ac:dyDescent="0.25">
      <c r="A548" t="s">
        <v>40</v>
      </c>
      <c r="B548" t="s">
        <v>415</v>
      </c>
      <c r="C548" t="s">
        <v>415</v>
      </c>
      <c r="D548" t="s">
        <v>415</v>
      </c>
      <c r="E548" t="s">
        <v>415</v>
      </c>
      <c r="F548" t="s">
        <v>415</v>
      </c>
      <c r="G548" t="s">
        <v>415</v>
      </c>
      <c r="H548" t="s">
        <v>415</v>
      </c>
      <c r="I548" t="s">
        <v>415</v>
      </c>
      <c r="J548" t="s">
        <v>415</v>
      </c>
      <c r="K548" t="s">
        <v>415</v>
      </c>
      <c r="L548" t="s">
        <v>415</v>
      </c>
      <c r="M548" t="s">
        <v>415</v>
      </c>
      <c r="N548" t="s">
        <v>415</v>
      </c>
      <c r="O548" t="s">
        <v>415</v>
      </c>
      <c r="P548" t="s">
        <v>415</v>
      </c>
      <c r="Q548" t="s">
        <v>415</v>
      </c>
      <c r="R548" t="s">
        <v>415</v>
      </c>
      <c r="S548" t="s">
        <v>415</v>
      </c>
      <c r="T548" t="s">
        <v>415</v>
      </c>
      <c r="U548" t="s">
        <v>415</v>
      </c>
      <c r="V548" t="s">
        <v>415</v>
      </c>
      <c r="W548" t="s">
        <v>415</v>
      </c>
      <c r="X548" t="s">
        <v>415</v>
      </c>
      <c r="Y548" t="s">
        <v>415</v>
      </c>
      <c r="Z548" t="s">
        <v>415</v>
      </c>
      <c r="AA548" t="s">
        <v>415</v>
      </c>
      <c r="AB548" t="s">
        <v>415</v>
      </c>
      <c r="AC548" t="s">
        <v>415</v>
      </c>
      <c r="AD548" t="s">
        <v>415</v>
      </c>
      <c r="AE548" t="s">
        <v>415</v>
      </c>
      <c r="AF548" t="s">
        <v>415</v>
      </c>
      <c r="AG548" t="s">
        <v>415</v>
      </c>
      <c r="AH548" t="s">
        <v>415</v>
      </c>
      <c r="AI548" t="s">
        <v>415</v>
      </c>
      <c r="AJ548" t="s">
        <v>415</v>
      </c>
      <c r="AK548" t="s">
        <v>415</v>
      </c>
      <c r="AL548" t="s">
        <v>415</v>
      </c>
      <c r="AM548" t="s">
        <v>415</v>
      </c>
      <c r="AN548" t="s">
        <v>415</v>
      </c>
      <c r="AO548" t="s">
        <v>415</v>
      </c>
      <c r="AP548" t="s">
        <v>415</v>
      </c>
      <c r="AQ548" t="s">
        <v>415</v>
      </c>
      <c r="AR548" t="s">
        <v>415</v>
      </c>
      <c r="AS548" t="s">
        <v>415</v>
      </c>
      <c r="AT548" t="s">
        <v>415</v>
      </c>
      <c r="AU548" t="s">
        <v>415</v>
      </c>
      <c r="AV548" t="s">
        <v>415</v>
      </c>
      <c r="AW548" t="s">
        <v>415</v>
      </c>
      <c r="AX548" t="s">
        <v>415</v>
      </c>
      <c r="AZ548" t="s">
        <v>415</v>
      </c>
      <c r="BA548" t="s">
        <v>415</v>
      </c>
      <c r="BB548" t="s">
        <v>415</v>
      </c>
      <c r="BC548" t="s">
        <v>415</v>
      </c>
      <c r="BD548" t="s">
        <v>415</v>
      </c>
      <c r="BE548" t="s">
        <v>415</v>
      </c>
      <c r="BF548" t="s">
        <v>415</v>
      </c>
      <c r="BG548" t="s">
        <v>415</v>
      </c>
      <c r="BH548" t="s">
        <v>415</v>
      </c>
      <c r="BI548" t="s">
        <v>415</v>
      </c>
      <c r="BJ548" t="s">
        <v>415</v>
      </c>
      <c r="BK548" t="s">
        <v>415</v>
      </c>
      <c r="BL548" t="s">
        <v>415</v>
      </c>
      <c r="BM548" t="s">
        <v>415</v>
      </c>
      <c r="BN548" t="s">
        <v>415</v>
      </c>
      <c r="BO548" t="s">
        <v>415</v>
      </c>
      <c r="BP548" t="s">
        <v>415</v>
      </c>
      <c r="BQ548" t="s">
        <v>415</v>
      </c>
      <c r="BR548" t="s">
        <v>415</v>
      </c>
      <c r="BS548" t="s">
        <v>415</v>
      </c>
      <c r="BT548" t="s">
        <v>415</v>
      </c>
      <c r="BU548" t="s">
        <v>415</v>
      </c>
      <c r="BV548" t="s">
        <v>415</v>
      </c>
      <c r="BW548" t="s">
        <v>415</v>
      </c>
      <c r="BX548" t="s">
        <v>415</v>
      </c>
      <c r="BY548" t="s">
        <v>415</v>
      </c>
      <c r="BZ548" t="s">
        <v>415</v>
      </c>
      <c r="CA548" t="s">
        <v>415</v>
      </c>
      <c r="CB548" t="s">
        <v>415</v>
      </c>
      <c r="CC548" t="s">
        <v>415</v>
      </c>
      <c r="CD548" t="s">
        <v>415</v>
      </c>
      <c r="CE548" t="s">
        <v>415</v>
      </c>
      <c r="CF548" t="s">
        <v>415</v>
      </c>
      <c r="CG548" t="s">
        <v>415</v>
      </c>
      <c r="CH548" t="s">
        <v>415</v>
      </c>
      <c r="CI548" t="s">
        <v>415</v>
      </c>
      <c r="CJ548" t="s">
        <v>415</v>
      </c>
      <c r="CK548" t="s">
        <v>415</v>
      </c>
      <c r="CL548" t="s">
        <v>415</v>
      </c>
      <c r="CM548" t="s">
        <v>415</v>
      </c>
      <c r="CN548" t="s">
        <v>415</v>
      </c>
      <c r="CO548" t="s">
        <v>415</v>
      </c>
      <c r="CP548" t="s">
        <v>415</v>
      </c>
      <c r="CQ548" t="s">
        <v>415</v>
      </c>
      <c r="CR548" t="s">
        <v>415</v>
      </c>
      <c r="CS548" t="s">
        <v>415</v>
      </c>
      <c r="CT548" t="s">
        <v>415</v>
      </c>
      <c r="CU548" t="s">
        <v>415</v>
      </c>
      <c r="CV548" t="s">
        <v>415</v>
      </c>
    </row>
    <row r="549" spans="1:100" hidden="1" x14ac:dyDescent="0.25">
      <c r="A549" t="s">
        <v>48</v>
      </c>
      <c r="B549" t="s">
        <v>415</v>
      </c>
      <c r="C549" t="s">
        <v>415</v>
      </c>
      <c r="D549" t="s">
        <v>415</v>
      </c>
      <c r="E549" t="s">
        <v>415</v>
      </c>
      <c r="F549" t="s">
        <v>415</v>
      </c>
      <c r="G549" t="s">
        <v>415</v>
      </c>
      <c r="H549" t="s">
        <v>415</v>
      </c>
      <c r="I549" t="s">
        <v>415</v>
      </c>
      <c r="J549" t="s">
        <v>415</v>
      </c>
      <c r="K549" t="s">
        <v>415</v>
      </c>
      <c r="L549" t="s">
        <v>415</v>
      </c>
      <c r="M549" t="s">
        <v>415</v>
      </c>
      <c r="N549" t="s">
        <v>415</v>
      </c>
      <c r="O549" t="s">
        <v>415</v>
      </c>
      <c r="P549" t="s">
        <v>415</v>
      </c>
      <c r="Q549" t="s">
        <v>415</v>
      </c>
      <c r="R549" t="s">
        <v>415</v>
      </c>
      <c r="S549" t="s">
        <v>415</v>
      </c>
      <c r="T549" t="s">
        <v>415</v>
      </c>
      <c r="U549" t="s">
        <v>415</v>
      </c>
      <c r="V549" t="s">
        <v>415</v>
      </c>
      <c r="W549" t="s">
        <v>415</v>
      </c>
      <c r="X549" t="s">
        <v>415</v>
      </c>
      <c r="Y549" t="s">
        <v>415</v>
      </c>
      <c r="Z549" t="s">
        <v>415</v>
      </c>
      <c r="AA549" t="s">
        <v>415</v>
      </c>
      <c r="AB549" t="s">
        <v>415</v>
      </c>
      <c r="AC549" t="s">
        <v>415</v>
      </c>
      <c r="AD549" t="s">
        <v>415</v>
      </c>
      <c r="AE549" t="s">
        <v>415</v>
      </c>
      <c r="AF549" t="s">
        <v>415</v>
      </c>
      <c r="AG549" t="s">
        <v>415</v>
      </c>
      <c r="AH549" t="s">
        <v>415</v>
      </c>
      <c r="AI549" t="s">
        <v>415</v>
      </c>
      <c r="AJ549" t="s">
        <v>415</v>
      </c>
      <c r="AK549" t="s">
        <v>415</v>
      </c>
      <c r="AL549" t="s">
        <v>415</v>
      </c>
      <c r="AM549" t="s">
        <v>415</v>
      </c>
      <c r="AN549" t="s">
        <v>415</v>
      </c>
      <c r="AO549" t="s">
        <v>415</v>
      </c>
      <c r="AP549" t="s">
        <v>415</v>
      </c>
      <c r="AQ549" t="s">
        <v>415</v>
      </c>
      <c r="AR549" t="s">
        <v>415</v>
      </c>
      <c r="AS549" t="s">
        <v>415</v>
      </c>
      <c r="AT549" t="s">
        <v>415</v>
      </c>
      <c r="AU549" t="s">
        <v>415</v>
      </c>
      <c r="AV549" t="s">
        <v>415</v>
      </c>
      <c r="AW549" t="s">
        <v>415</v>
      </c>
      <c r="AX549" t="s">
        <v>415</v>
      </c>
      <c r="AZ549" t="s">
        <v>415</v>
      </c>
      <c r="BA549" t="s">
        <v>415</v>
      </c>
      <c r="BB549" t="s">
        <v>415</v>
      </c>
      <c r="BC549" t="s">
        <v>415</v>
      </c>
      <c r="BD549" t="s">
        <v>415</v>
      </c>
      <c r="BE549" t="s">
        <v>415</v>
      </c>
      <c r="BF549" t="s">
        <v>415</v>
      </c>
      <c r="BG549" t="s">
        <v>415</v>
      </c>
      <c r="BH549" t="s">
        <v>415</v>
      </c>
      <c r="BI549" t="s">
        <v>415</v>
      </c>
      <c r="BJ549" t="s">
        <v>415</v>
      </c>
      <c r="BK549" t="s">
        <v>415</v>
      </c>
      <c r="BL549" t="s">
        <v>415</v>
      </c>
      <c r="BM549" t="s">
        <v>415</v>
      </c>
      <c r="BN549" t="s">
        <v>415</v>
      </c>
      <c r="BO549" t="s">
        <v>415</v>
      </c>
      <c r="BP549" t="s">
        <v>415</v>
      </c>
      <c r="BQ549" t="s">
        <v>415</v>
      </c>
      <c r="BR549" t="s">
        <v>415</v>
      </c>
      <c r="BS549" t="s">
        <v>415</v>
      </c>
      <c r="BT549" t="s">
        <v>415</v>
      </c>
      <c r="BU549" t="s">
        <v>415</v>
      </c>
      <c r="BV549" t="s">
        <v>415</v>
      </c>
      <c r="BW549" t="s">
        <v>415</v>
      </c>
      <c r="BX549" t="s">
        <v>415</v>
      </c>
      <c r="BY549" t="s">
        <v>415</v>
      </c>
      <c r="BZ549" t="s">
        <v>415</v>
      </c>
      <c r="CA549" t="s">
        <v>415</v>
      </c>
      <c r="CB549" t="s">
        <v>415</v>
      </c>
      <c r="CC549" t="s">
        <v>415</v>
      </c>
      <c r="CD549" t="s">
        <v>415</v>
      </c>
      <c r="CE549" t="s">
        <v>415</v>
      </c>
      <c r="CF549" t="s">
        <v>415</v>
      </c>
      <c r="CG549" t="s">
        <v>415</v>
      </c>
      <c r="CH549" t="s">
        <v>415</v>
      </c>
      <c r="CI549" t="s">
        <v>415</v>
      </c>
      <c r="CJ549" t="s">
        <v>415</v>
      </c>
      <c r="CK549" t="s">
        <v>415</v>
      </c>
      <c r="CL549" t="s">
        <v>415</v>
      </c>
      <c r="CM549" t="s">
        <v>415</v>
      </c>
      <c r="CN549" t="s">
        <v>415</v>
      </c>
      <c r="CO549" t="s">
        <v>415</v>
      </c>
      <c r="CP549" t="s">
        <v>415</v>
      </c>
      <c r="CQ549" t="s">
        <v>415</v>
      </c>
      <c r="CR549" t="s">
        <v>415</v>
      </c>
      <c r="CS549" t="s">
        <v>415</v>
      </c>
      <c r="CT549" t="s">
        <v>415</v>
      </c>
      <c r="CU549" t="s">
        <v>415</v>
      </c>
      <c r="CV549" t="s">
        <v>415</v>
      </c>
    </row>
    <row r="550" spans="1:100" hidden="1" x14ac:dyDescent="0.25">
      <c r="A550" t="s">
        <v>160</v>
      </c>
      <c r="B550" t="s">
        <v>415</v>
      </c>
      <c r="C550" t="s">
        <v>415</v>
      </c>
      <c r="D550" t="s">
        <v>415</v>
      </c>
      <c r="E550" t="s">
        <v>415</v>
      </c>
      <c r="F550" t="s">
        <v>415</v>
      </c>
      <c r="G550" t="s">
        <v>415</v>
      </c>
      <c r="H550" t="s">
        <v>415</v>
      </c>
      <c r="I550" t="s">
        <v>415</v>
      </c>
      <c r="J550" t="s">
        <v>415</v>
      </c>
      <c r="K550" t="s">
        <v>415</v>
      </c>
      <c r="L550" t="s">
        <v>415</v>
      </c>
      <c r="M550" t="s">
        <v>415</v>
      </c>
      <c r="N550" t="s">
        <v>415</v>
      </c>
      <c r="O550" t="s">
        <v>415</v>
      </c>
      <c r="P550" t="s">
        <v>415</v>
      </c>
      <c r="Q550" t="s">
        <v>415</v>
      </c>
      <c r="R550" t="s">
        <v>415</v>
      </c>
      <c r="S550" t="s">
        <v>415</v>
      </c>
      <c r="T550" t="s">
        <v>415</v>
      </c>
      <c r="U550" t="s">
        <v>415</v>
      </c>
      <c r="V550" t="s">
        <v>415</v>
      </c>
      <c r="W550" t="s">
        <v>415</v>
      </c>
      <c r="X550" t="s">
        <v>415</v>
      </c>
      <c r="Y550" t="s">
        <v>415</v>
      </c>
      <c r="Z550" t="s">
        <v>415</v>
      </c>
      <c r="AA550" t="s">
        <v>415</v>
      </c>
      <c r="AB550" t="s">
        <v>415</v>
      </c>
      <c r="AC550" t="s">
        <v>415</v>
      </c>
      <c r="AD550" t="s">
        <v>415</v>
      </c>
      <c r="AE550" t="s">
        <v>415</v>
      </c>
      <c r="AF550" t="s">
        <v>415</v>
      </c>
      <c r="AG550" t="s">
        <v>415</v>
      </c>
      <c r="AH550" t="s">
        <v>415</v>
      </c>
      <c r="AI550" t="s">
        <v>415</v>
      </c>
      <c r="AJ550" t="s">
        <v>415</v>
      </c>
      <c r="AK550" t="s">
        <v>415</v>
      </c>
      <c r="AL550" t="s">
        <v>415</v>
      </c>
      <c r="AM550" t="s">
        <v>415</v>
      </c>
      <c r="AN550" t="s">
        <v>415</v>
      </c>
      <c r="AO550" t="s">
        <v>415</v>
      </c>
      <c r="AP550" t="s">
        <v>415</v>
      </c>
      <c r="AQ550" t="s">
        <v>415</v>
      </c>
      <c r="AR550" t="s">
        <v>415</v>
      </c>
      <c r="AS550" t="s">
        <v>415</v>
      </c>
      <c r="AT550" t="s">
        <v>415</v>
      </c>
      <c r="AU550" t="s">
        <v>415</v>
      </c>
      <c r="AV550" t="s">
        <v>415</v>
      </c>
      <c r="AW550" t="s">
        <v>415</v>
      </c>
      <c r="AX550" t="s">
        <v>415</v>
      </c>
      <c r="AZ550" t="s">
        <v>415</v>
      </c>
      <c r="BA550" t="s">
        <v>415</v>
      </c>
      <c r="BB550" t="s">
        <v>415</v>
      </c>
      <c r="BC550" t="s">
        <v>415</v>
      </c>
      <c r="BD550" t="s">
        <v>415</v>
      </c>
      <c r="BE550" t="s">
        <v>415</v>
      </c>
      <c r="BF550" t="s">
        <v>415</v>
      </c>
      <c r="BG550" t="s">
        <v>415</v>
      </c>
      <c r="BH550" t="s">
        <v>415</v>
      </c>
      <c r="BI550" t="s">
        <v>415</v>
      </c>
      <c r="BJ550" t="s">
        <v>415</v>
      </c>
      <c r="BK550" t="s">
        <v>415</v>
      </c>
      <c r="BL550" t="s">
        <v>415</v>
      </c>
      <c r="BM550" t="s">
        <v>415</v>
      </c>
      <c r="BN550" t="s">
        <v>415</v>
      </c>
      <c r="BO550" t="s">
        <v>415</v>
      </c>
      <c r="BP550" t="s">
        <v>415</v>
      </c>
      <c r="BQ550" t="s">
        <v>415</v>
      </c>
      <c r="BR550" t="s">
        <v>415</v>
      </c>
      <c r="BS550" t="s">
        <v>415</v>
      </c>
      <c r="BT550" t="s">
        <v>415</v>
      </c>
      <c r="BU550" t="s">
        <v>415</v>
      </c>
      <c r="BV550" t="s">
        <v>415</v>
      </c>
      <c r="BW550" t="s">
        <v>415</v>
      </c>
      <c r="BX550" t="s">
        <v>415</v>
      </c>
      <c r="BY550" t="s">
        <v>415</v>
      </c>
      <c r="BZ550" t="s">
        <v>415</v>
      </c>
      <c r="CA550" t="s">
        <v>415</v>
      </c>
      <c r="CB550" t="s">
        <v>415</v>
      </c>
      <c r="CC550" t="s">
        <v>415</v>
      </c>
      <c r="CD550" t="s">
        <v>415</v>
      </c>
      <c r="CE550" t="s">
        <v>415</v>
      </c>
      <c r="CF550" t="s">
        <v>415</v>
      </c>
      <c r="CG550" t="s">
        <v>415</v>
      </c>
      <c r="CH550" t="s">
        <v>415</v>
      </c>
      <c r="CI550" t="s">
        <v>415</v>
      </c>
      <c r="CJ550" t="s">
        <v>415</v>
      </c>
      <c r="CK550" t="s">
        <v>415</v>
      </c>
      <c r="CL550" t="s">
        <v>415</v>
      </c>
      <c r="CM550" t="s">
        <v>415</v>
      </c>
      <c r="CN550" t="s">
        <v>415</v>
      </c>
      <c r="CO550" t="s">
        <v>415</v>
      </c>
      <c r="CP550" t="s">
        <v>415</v>
      </c>
      <c r="CQ550" t="s">
        <v>415</v>
      </c>
      <c r="CR550" t="s">
        <v>415</v>
      </c>
      <c r="CS550" t="s">
        <v>415</v>
      </c>
      <c r="CT550" t="s">
        <v>415</v>
      </c>
      <c r="CU550" t="s">
        <v>415</v>
      </c>
      <c r="CV550" t="s">
        <v>415</v>
      </c>
    </row>
    <row r="551" spans="1:100" hidden="1" x14ac:dyDescent="0.25">
      <c r="A551" t="s">
        <v>54</v>
      </c>
      <c r="B551" t="s">
        <v>415</v>
      </c>
      <c r="C551" t="s">
        <v>415</v>
      </c>
      <c r="D551" t="s">
        <v>415</v>
      </c>
      <c r="E551" t="s">
        <v>415</v>
      </c>
      <c r="F551" t="s">
        <v>415</v>
      </c>
      <c r="G551" t="s">
        <v>415</v>
      </c>
      <c r="H551" t="s">
        <v>415</v>
      </c>
      <c r="I551" t="s">
        <v>415</v>
      </c>
      <c r="J551" t="s">
        <v>415</v>
      </c>
      <c r="K551" t="s">
        <v>415</v>
      </c>
      <c r="L551" t="s">
        <v>415</v>
      </c>
      <c r="M551" t="s">
        <v>415</v>
      </c>
      <c r="N551" t="s">
        <v>415</v>
      </c>
      <c r="O551" t="s">
        <v>415</v>
      </c>
      <c r="P551" t="s">
        <v>415</v>
      </c>
      <c r="Q551" t="s">
        <v>415</v>
      </c>
      <c r="R551" t="s">
        <v>415</v>
      </c>
      <c r="S551" t="s">
        <v>415</v>
      </c>
      <c r="T551" t="s">
        <v>415</v>
      </c>
      <c r="U551" t="s">
        <v>415</v>
      </c>
      <c r="V551" t="s">
        <v>415</v>
      </c>
      <c r="W551" t="s">
        <v>415</v>
      </c>
      <c r="X551" t="s">
        <v>415</v>
      </c>
      <c r="Y551" t="s">
        <v>415</v>
      </c>
      <c r="Z551" t="s">
        <v>415</v>
      </c>
      <c r="AA551" t="s">
        <v>415</v>
      </c>
      <c r="AB551" t="s">
        <v>415</v>
      </c>
      <c r="AC551" t="s">
        <v>415</v>
      </c>
      <c r="AD551" t="s">
        <v>415</v>
      </c>
      <c r="AE551" t="s">
        <v>415</v>
      </c>
      <c r="AF551" t="s">
        <v>415</v>
      </c>
      <c r="AG551" t="s">
        <v>415</v>
      </c>
      <c r="AH551" t="s">
        <v>415</v>
      </c>
      <c r="AI551" t="s">
        <v>415</v>
      </c>
      <c r="AJ551" t="s">
        <v>415</v>
      </c>
      <c r="AK551" t="s">
        <v>415</v>
      </c>
      <c r="AL551" t="s">
        <v>415</v>
      </c>
      <c r="AM551" t="s">
        <v>415</v>
      </c>
      <c r="AN551" t="s">
        <v>415</v>
      </c>
      <c r="AO551" t="s">
        <v>415</v>
      </c>
      <c r="AP551" t="s">
        <v>415</v>
      </c>
      <c r="AQ551" t="s">
        <v>415</v>
      </c>
      <c r="AR551" t="s">
        <v>415</v>
      </c>
      <c r="AS551" t="s">
        <v>415</v>
      </c>
      <c r="AT551" t="s">
        <v>415</v>
      </c>
      <c r="AU551" t="s">
        <v>415</v>
      </c>
      <c r="AV551" t="s">
        <v>415</v>
      </c>
      <c r="AW551" t="s">
        <v>415</v>
      </c>
      <c r="AX551" t="s">
        <v>415</v>
      </c>
      <c r="AZ551" t="s">
        <v>415</v>
      </c>
      <c r="BA551" t="s">
        <v>415</v>
      </c>
      <c r="BB551" t="s">
        <v>415</v>
      </c>
      <c r="BC551" t="s">
        <v>415</v>
      </c>
      <c r="BD551" t="s">
        <v>415</v>
      </c>
      <c r="BE551" t="s">
        <v>415</v>
      </c>
      <c r="BF551" t="s">
        <v>415</v>
      </c>
      <c r="BG551" t="s">
        <v>415</v>
      </c>
      <c r="BH551" t="s">
        <v>415</v>
      </c>
      <c r="BI551" t="s">
        <v>415</v>
      </c>
      <c r="BJ551" t="s">
        <v>415</v>
      </c>
      <c r="BK551" t="s">
        <v>415</v>
      </c>
      <c r="BL551" t="s">
        <v>415</v>
      </c>
      <c r="BM551" t="s">
        <v>415</v>
      </c>
      <c r="BN551" t="s">
        <v>415</v>
      </c>
      <c r="BO551" t="s">
        <v>415</v>
      </c>
      <c r="BP551" t="s">
        <v>415</v>
      </c>
      <c r="BQ551" t="s">
        <v>415</v>
      </c>
      <c r="BR551" t="s">
        <v>415</v>
      </c>
      <c r="BS551" t="s">
        <v>415</v>
      </c>
      <c r="BT551" t="s">
        <v>415</v>
      </c>
      <c r="BU551" t="s">
        <v>415</v>
      </c>
      <c r="BV551" t="s">
        <v>415</v>
      </c>
      <c r="BW551" t="s">
        <v>415</v>
      </c>
      <c r="BX551" t="s">
        <v>415</v>
      </c>
      <c r="BY551" t="s">
        <v>415</v>
      </c>
      <c r="BZ551" t="s">
        <v>415</v>
      </c>
      <c r="CA551" t="s">
        <v>415</v>
      </c>
      <c r="CB551" t="s">
        <v>415</v>
      </c>
      <c r="CC551" t="s">
        <v>415</v>
      </c>
      <c r="CD551" t="s">
        <v>415</v>
      </c>
      <c r="CE551" t="s">
        <v>415</v>
      </c>
      <c r="CF551" t="s">
        <v>415</v>
      </c>
      <c r="CG551" t="s">
        <v>415</v>
      </c>
      <c r="CH551" t="s">
        <v>415</v>
      </c>
      <c r="CI551" t="s">
        <v>415</v>
      </c>
      <c r="CJ551" t="s">
        <v>415</v>
      </c>
      <c r="CK551" t="s">
        <v>415</v>
      </c>
      <c r="CL551" t="s">
        <v>415</v>
      </c>
      <c r="CM551" t="s">
        <v>415</v>
      </c>
      <c r="CN551" t="s">
        <v>415</v>
      </c>
      <c r="CO551" t="s">
        <v>415</v>
      </c>
      <c r="CP551" t="s">
        <v>415</v>
      </c>
      <c r="CQ551" t="s">
        <v>415</v>
      </c>
      <c r="CR551" t="s">
        <v>415</v>
      </c>
      <c r="CS551" t="s">
        <v>415</v>
      </c>
      <c r="CT551" t="s">
        <v>415</v>
      </c>
      <c r="CU551" t="s">
        <v>415</v>
      </c>
      <c r="CV551" t="s">
        <v>415</v>
      </c>
    </row>
    <row r="552" spans="1:100" hidden="1" x14ac:dyDescent="0.25">
      <c r="A552" t="s">
        <v>64</v>
      </c>
      <c r="B552" t="s">
        <v>415</v>
      </c>
      <c r="C552" t="s">
        <v>415</v>
      </c>
      <c r="D552" t="s">
        <v>415</v>
      </c>
      <c r="E552" t="s">
        <v>415</v>
      </c>
      <c r="F552" t="s">
        <v>415</v>
      </c>
      <c r="G552" t="s">
        <v>415</v>
      </c>
      <c r="H552" t="s">
        <v>415</v>
      </c>
      <c r="I552" t="s">
        <v>415</v>
      </c>
      <c r="J552" t="s">
        <v>415</v>
      </c>
      <c r="K552" t="s">
        <v>415</v>
      </c>
      <c r="L552" t="s">
        <v>415</v>
      </c>
      <c r="M552" t="s">
        <v>415</v>
      </c>
      <c r="N552" t="s">
        <v>415</v>
      </c>
      <c r="O552" t="s">
        <v>415</v>
      </c>
      <c r="P552" t="s">
        <v>415</v>
      </c>
      <c r="Q552" t="s">
        <v>415</v>
      </c>
      <c r="R552" t="s">
        <v>415</v>
      </c>
      <c r="S552" t="s">
        <v>415</v>
      </c>
      <c r="T552" t="s">
        <v>415</v>
      </c>
      <c r="U552" t="s">
        <v>415</v>
      </c>
      <c r="V552" t="s">
        <v>415</v>
      </c>
      <c r="W552" t="s">
        <v>415</v>
      </c>
      <c r="X552" t="s">
        <v>415</v>
      </c>
      <c r="Y552" t="s">
        <v>415</v>
      </c>
      <c r="Z552" t="s">
        <v>415</v>
      </c>
      <c r="AA552" t="s">
        <v>415</v>
      </c>
      <c r="AB552" t="s">
        <v>415</v>
      </c>
      <c r="AC552" t="s">
        <v>415</v>
      </c>
      <c r="AD552" t="s">
        <v>415</v>
      </c>
      <c r="AE552" t="s">
        <v>415</v>
      </c>
      <c r="AF552" t="s">
        <v>415</v>
      </c>
      <c r="AG552" t="s">
        <v>415</v>
      </c>
      <c r="AH552" t="s">
        <v>415</v>
      </c>
      <c r="AI552" t="s">
        <v>415</v>
      </c>
      <c r="AJ552" t="s">
        <v>415</v>
      </c>
      <c r="AK552" t="s">
        <v>415</v>
      </c>
      <c r="AL552" t="s">
        <v>415</v>
      </c>
      <c r="AM552" t="s">
        <v>415</v>
      </c>
      <c r="AN552" t="s">
        <v>415</v>
      </c>
      <c r="AO552" t="s">
        <v>415</v>
      </c>
      <c r="AP552" t="s">
        <v>415</v>
      </c>
      <c r="AQ552" t="s">
        <v>415</v>
      </c>
      <c r="AR552" t="s">
        <v>415</v>
      </c>
      <c r="AS552" t="s">
        <v>415</v>
      </c>
      <c r="AT552" t="s">
        <v>415</v>
      </c>
      <c r="AU552" t="s">
        <v>415</v>
      </c>
      <c r="AV552" t="s">
        <v>415</v>
      </c>
      <c r="AW552" t="s">
        <v>415</v>
      </c>
      <c r="AX552" t="s">
        <v>415</v>
      </c>
      <c r="AZ552" t="s">
        <v>415</v>
      </c>
      <c r="BA552" t="s">
        <v>415</v>
      </c>
      <c r="BB552" t="s">
        <v>415</v>
      </c>
      <c r="BC552" t="s">
        <v>415</v>
      </c>
      <c r="BD552" t="s">
        <v>415</v>
      </c>
      <c r="BE552" t="s">
        <v>415</v>
      </c>
      <c r="BF552" t="s">
        <v>415</v>
      </c>
      <c r="BG552" t="s">
        <v>415</v>
      </c>
      <c r="BH552" t="s">
        <v>415</v>
      </c>
      <c r="BI552" t="s">
        <v>415</v>
      </c>
      <c r="BJ552" t="s">
        <v>415</v>
      </c>
      <c r="BK552" t="s">
        <v>415</v>
      </c>
      <c r="BL552" t="s">
        <v>415</v>
      </c>
      <c r="BM552" t="s">
        <v>415</v>
      </c>
      <c r="BN552" t="s">
        <v>415</v>
      </c>
      <c r="BO552" t="s">
        <v>415</v>
      </c>
      <c r="BP552" t="s">
        <v>415</v>
      </c>
      <c r="BQ552" t="s">
        <v>415</v>
      </c>
      <c r="BR552" t="s">
        <v>415</v>
      </c>
      <c r="BS552" t="s">
        <v>415</v>
      </c>
      <c r="BT552" t="s">
        <v>415</v>
      </c>
      <c r="BU552" t="s">
        <v>415</v>
      </c>
      <c r="BV552" t="s">
        <v>415</v>
      </c>
      <c r="BW552" t="s">
        <v>415</v>
      </c>
      <c r="BX552" t="s">
        <v>415</v>
      </c>
      <c r="BY552" t="s">
        <v>415</v>
      </c>
      <c r="BZ552" t="s">
        <v>415</v>
      </c>
      <c r="CA552" t="s">
        <v>415</v>
      </c>
      <c r="CB552" t="s">
        <v>415</v>
      </c>
      <c r="CC552" t="s">
        <v>415</v>
      </c>
      <c r="CD552" t="s">
        <v>415</v>
      </c>
      <c r="CE552" t="s">
        <v>415</v>
      </c>
      <c r="CF552" t="s">
        <v>415</v>
      </c>
      <c r="CG552" t="s">
        <v>415</v>
      </c>
      <c r="CH552" t="s">
        <v>415</v>
      </c>
      <c r="CI552" t="s">
        <v>415</v>
      </c>
      <c r="CJ552" t="s">
        <v>415</v>
      </c>
      <c r="CK552" t="s">
        <v>415</v>
      </c>
      <c r="CL552" t="s">
        <v>415</v>
      </c>
      <c r="CM552" t="s">
        <v>415</v>
      </c>
      <c r="CN552" t="s">
        <v>415</v>
      </c>
      <c r="CO552" t="s">
        <v>415</v>
      </c>
      <c r="CP552" t="s">
        <v>415</v>
      </c>
      <c r="CQ552" t="s">
        <v>415</v>
      </c>
      <c r="CR552" t="s">
        <v>415</v>
      </c>
      <c r="CS552" t="s">
        <v>415</v>
      </c>
      <c r="CT552" t="s">
        <v>415</v>
      </c>
      <c r="CU552" t="s">
        <v>415</v>
      </c>
      <c r="CV552" t="s">
        <v>415</v>
      </c>
    </row>
    <row r="553" spans="1:100" hidden="1" x14ac:dyDescent="0.25">
      <c r="A553" t="s">
        <v>78</v>
      </c>
      <c r="B553" t="s">
        <v>415</v>
      </c>
      <c r="C553" t="s">
        <v>415</v>
      </c>
      <c r="D553" t="s">
        <v>415</v>
      </c>
      <c r="E553" t="s">
        <v>415</v>
      </c>
      <c r="F553" t="s">
        <v>415</v>
      </c>
      <c r="G553" t="s">
        <v>415</v>
      </c>
      <c r="H553" t="s">
        <v>415</v>
      </c>
      <c r="I553" t="s">
        <v>415</v>
      </c>
      <c r="J553" t="s">
        <v>415</v>
      </c>
      <c r="K553" t="s">
        <v>415</v>
      </c>
      <c r="L553" t="s">
        <v>415</v>
      </c>
      <c r="M553" t="s">
        <v>415</v>
      </c>
      <c r="N553" t="s">
        <v>415</v>
      </c>
      <c r="O553" t="s">
        <v>415</v>
      </c>
      <c r="P553" t="s">
        <v>415</v>
      </c>
      <c r="Q553" t="s">
        <v>415</v>
      </c>
      <c r="R553" t="s">
        <v>415</v>
      </c>
      <c r="S553" t="s">
        <v>415</v>
      </c>
      <c r="T553" t="s">
        <v>415</v>
      </c>
      <c r="U553" t="s">
        <v>415</v>
      </c>
      <c r="V553" t="s">
        <v>415</v>
      </c>
      <c r="W553" t="s">
        <v>415</v>
      </c>
      <c r="X553" t="s">
        <v>415</v>
      </c>
      <c r="Y553" t="s">
        <v>415</v>
      </c>
      <c r="Z553" t="s">
        <v>415</v>
      </c>
      <c r="AA553" t="s">
        <v>415</v>
      </c>
      <c r="AB553" t="s">
        <v>415</v>
      </c>
      <c r="AC553" t="s">
        <v>415</v>
      </c>
      <c r="AD553" t="s">
        <v>415</v>
      </c>
      <c r="AE553" t="s">
        <v>415</v>
      </c>
      <c r="AF553" t="s">
        <v>415</v>
      </c>
      <c r="AG553" t="s">
        <v>415</v>
      </c>
      <c r="AH553" t="s">
        <v>415</v>
      </c>
      <c r="AI553" t="s">
        <v>415</v>
      </c>
      <c r="AJ553" t="s">
        <v>415</v>
      </c>
      <c r="AK553" t="s">
        <v>415</v>
      </c>
      <c r="AL553" t="s">
        <v>415</v>
      </c>
      <c r="AM553" t="s">
        <v>415</v>
      </c>
      <c r="AN553" t="s">
        <v>415</v>
      </c>
      <c r="AO553" t="s">
        <v>415</v>
      </c>
      <c r="AP553" t="s">
        <v>415</v>
      </c>
      <c r="AQ553" t="s">
        <v>415</v>
      </c>
      <c r="AR553" t="s">
        <v>415</v>
      </c>
      <c r="AS553" t="s">
        <v>415</v>
      </c>
      <c r="AT553" t="s">
        <v>415</v>
      </c>
      <c r="AU553" t="s">
        <v>415</v>
      </c>
      <c r="AV553" t="s">
        <v>415</v>
      </c>
      <c r="AW553" t="s">
        <v>415</v>
      </c>
      <c r="AX553" t="s">
        <v>415</v>
      </c>
      <c r="AZ553" t="s">
        <v>415</v>
      </c>
      <c r="BA553" t="s">
        <v>415</v>
      </c>
      <c r="BB553" t="s">
        <v>415</v>
      </c>
      <c r="BC553" t="s">
        <v>415</v>
      </c>
      <c r="BD553" t="s">
        <v>415</v>
      </c>
      <c r="BE553" t="s">
        <v>415</v>
      </c>
      <c r="BF553" t="s">
        <v>415</v>
      </c>
      <c r="BG553" t="s">
        <v>415</v>
      </c>
      <c r="BH553" t="s">
        <v>415</v>
      </c>
      <c r="BI553" t="s">
        <v>415</v>
      </c>
      <c r="BJ553" t="s">
        <v>415</v>
      </c>
      <c r="BK553" t="s">
        <v>415</v>
      </c>
      <c r="BL553" t="s">
        <v>415</v>
      </c>
      <c r="BM553" t="s">
        <v>415</v>
      </c>
      <c r="BN553" t="s">
        <v>415</v>
      </c>
      <c r="BO553" t="s">
        <v>415</v>
      </c>
      <c r="BP553" t="s">
        <v>415</v>
      </c>
      <c r="BQ553" t="s">
        <v>415</v>
      </c>
      <c r="BR553" t="s">
        <v>415</v>
      </c>
      <c r="BS553" t="s">
        <v>415</v>
      </c>
      <c r="BT553" t="s">
        <v>415</v>
      </c>
      <c r="BU553" t="s">
        <v>415</v>
      </c>
      <c r="BV553" t="s">
        <v>415</v>
      </c>
      <c r="BW553" t="s">
        <v>415</v>
      </c>
      <c r="BX553" t="s">
        <v>415</v>
      </c>
      <c r="BY553" t="s">
        <v>415</v>
      </c>
      <c r="BZ553" t="s">
        <v>415</v>
      </c>
      <c r="CA553" t="s">
        <v>415</v>
      </c>
      <c r="CB553" t="s">
        <v>415</v>
      </c>
      <c r="CC553" t="s">
        <v>415</v>
      </c>
      <c r="CD553" t="s">
        <v>415</v>
      </c>
      <c r="CE553" t="s">
        <v>415</v>
      </c>
      <c r="CF553" t="s">
        <v>415</v>
      </c>
      <c r="CG553" t="s">
        <v>415</v>
      </c>
      <c r="CH553" t="s">
        <v>415</v>
      </c>
      <c r="CI553" t="s">
        <v>415</v>
      </c>
      <c r="CJ553" t="s">
        <v>415</v>
      </c>
      <c r="CK553" t="s">
        <v>415</v>
      </c>
      <c r="CL553" t="s">
        <v>415</v>
      </c>
      <c r="CM553" t="s">
        <v>415</v>
      </c>
      <c r="CN553" t="s">
        <v>415</v>
      </c>
      <c r="CO553" t="s">
        <v>415</v>
      </c>
      <c r="CP553" t="s">
        <v>415</v>
      </c>
      <c r="CQ553" t="s">
        <v>415</v>
      </c>
      <c r="CR553" t="s">
        <v>415</v>
      </c>
      <c r="CS553" t="s">
        <v>415</v>
      </c>
      <c r="CT553" t="s">
        <v>415</v>
      </c>
      <c r="CU553" t="s">
        <v>415</v>
      </c>
      <c r="CV553" t="s">
        <v>415</v>
      </c>
    </row>
    <row r="554" spans="1:100" hidden="1" x14ac:dyDescent="0.25">
      <c r="A554" t="s">
        <v>81</v>
      </c>
      <c r="B554" t="s">
        <v>415</v>
      </c>
      <c r="C554" t="s">
        <v>415</v>
      </c>
      <c r="D554" t="s">
        <v>415</v>
      </c>
      <c r="E554" t="s">
        <v>415</v>
      </c>
      <c r="F554" t="s">
        <v>415</v>
      </c>
      <c r="G554" t="s">
        <v>415</v>
      </c>
      <c r="H554" t="s">
        <v>415</v>
      </c>
      <c r="I554" t="s">
        <v>415</v>
      </c>
      <c r="J554" t="s">
        <v>415</v>
      </c>
      <c r="K554" t="s">
        <v>415</v>
      </c>
      <c r="L554" t="s">
        <v>415</v>
      </c>
      <c r="M554" t="s">
        <v>415</v>
      </c>
      <c r="N554" t="s">
        <v>415</v>
      </c>
      <c r="O554" t="s">
        <v>415</v>
      </c>
      <c r="P554" t="s">
        <v>415</v>
      </c>
      <c r="Q554" t="s">
        <v>415</v>
      </c>
      <c r="R554" t="s">
        <v>415</v>
      </c>
      <c r="S554" t="s">
        <v>415</v>
      </c>
      <c r="T554" t="s">
        <v>415</v>
      </c>
      <c r="U554" t="s">
        <v>415</v>
      </c>
      <c r="V554" t="s">
        <v>415</v>
      </c>
      <c r="W554" t="s">
        <v>415</v>
      </c>
      <c r="X554" t="s">
        <v>415</v>
      </c>
      <c r="Y554" t="s">
        <v>415</v>
      </c>
      <c r="Z554" t="s">
        <v>415</v>
      </c>
      <c r="AA554" t="s">
        <v>415</v>
      </c>
      <c r="AB554" t="s">
        <v>415</v>
      </c>
      <c r="AC554" t="s">
        <v>415</v>
      </c>
      <c r="AD554" t="s">
        <v>415</v>
      </c>
      <c r="AE554" t="s">
        <v>415</v>
      </c>
      <c r="AF554" t="s">
        <v>415</v>
      </c>
      <c r="AG554" t="s">
        <v>415</v>
      </c>
      <c r="AH554" t="s">
        <v>415</v>
      </c>
      <c r="AI554" t="s">
        <v>415</v>
      </c>
      <c r="AJ554" t="s">
        <v>415</v>
      </c>
      <c r="AK554" t="s">
        <v>415</v>
      </c>
      <c r="AL554" t="s">
        <v>415</v>
      </c>
      <c r="AM554" t="s">
        <v>415</v>
      </c>
      <c r="AN554" t="s">
        <v>415</v>
      </c>
      <c r="AO554" t="s">
        <v>415</v>
      </c>
      <c r="AP554" t="s">
        <v>415</v>
      </c>
      <c r="AQ554" t="s">
        <v>415</v>
      </c>
      <c r="AR554" t="s">
        <v>415</v>
      </c>
      <c r="AS554" t="s">
        <v>415</v>
      </c>
      <c r="AT554" t="s">
        <v>415</v>
      </c>
      <c r="AU554" t="s">
        <v>415</v>
      </c>
      <c r="AV554" t="s">
        <v>415</v>
      </c>
      <c r="AW554" t="s">
        <v>415</v>
      </c>
      <c r="AX554" t="s">
        <v>415</v>
      </c>
      <c r="AZ554" t="s">
        <v>415</v>
      </c>
      <c r="BA554" t="s">
        <v>415</v>
      </c>
      <c r="BB554" t="s">
        <v>415</v>
      </c>
      <c r="BC554" t="s">
        <v>415</v>
      </c>
      <c r="BD554" t="s">
        <v>415</v>
      </c>
      <c r="BE554" t="s">
        <v>415</v>
      </c>
      <c r="BF554" t="s">
        <v>415</v>
      </c>
      <c r="BG554" t="s">
        <v>415</v>
      </c>
      <c r="BH554" t="s">
        <v>415</v>
      </c>
      <c r="BI554" t="s">
        <v>415</v>
      </c>
      <c r="BJ554" t="s">
        <v>415</v>
      </c>
      <c r="BK554" t="s">
        <v>415</v>
      </c>
      <c r="BL554" t="s">
        <v>415</v>
      </c>
      <c r="BM554" t="s">
        <v>415</v>
      </c>
      <c r="BN554" t="s">
        <v>415</v>
      </c>
      <c r="BO554" t="s">
        <v>415</v>
      </c>
      <c r="BP554" t="s">
        <v>415</v>
      </c>
      <c r="BQ554" t="s">
        <v>415</v>
      </c>
      <c r="BR554" t="s">
        <v>415</v>
      </c>
      <c r="BS554" t="s">
        <v>415</v>
      </c>
      <c r="BT554" t="s">
        <v>415</v>
      </c>
      <c r="BU554" t="s">
        <v>415</v>
      </c>
      <c r="BV554" t="s">
        <v>415</v>
      </c>
      <c r="BW554" t="s">
        <v>415</v>
      </c>
      <c r="BX554" t="s">
        <v>415</v>
      </c>
      <c r="BY554" t="s">
        <v>415</v>
      </c>
      <c r="BZ554" t="s">
        <v>415</v>
      </c>
      <c r="CA554" t="s">
        <v>415</v>
      </c>
      <c r="CB554" t="s">
        <v>415</v>
      </c>
      <c r="CC554" t="s">
        <v>415</v>
      </c>
      <c r="CD554" t="s">
        <v>415</v>
      </c>
      <c r="CE554" t="s">
        <v>415</v>
      </c>
      <c r="CF554" t="s">
        <v>415</v>
      </c>
      <c r="CG554" t="s">
        <v>415</v>
      </c>
      <c r="CH554" t="s">
        <v>415</v>
      </c>
      <c r="CI554" t="s">
        <v>415</v>
      </c>
      <c r="CJ554" t="s">
        <v>415</v>
      </c>
      <c r="CK554" t="s">
        <v>415</v>
      </c>
      <c r="CL554" t="s">
        <v>415</v>
      </c>
      <c r="CM554" t="s">
        <v>415</v>
      </c>
      <c r="CN554" t="s">
        <v>415</v>
      </c>
      <c r="CO554" t="s">
        <v>415</v>
      </c>
      <c r="CP554" t="s">
        <v>415</v>
      </c>
      <c r="CQ554" t="s">
        <v>415</v>
      </c>
      <c r="CR554" t="s">
        <v>415</v>
      </c>
      <c r="CS554" t="s">
        <v>415</v>
      </c>
      <c r="CT554" t="s">
        <v>415</v>
      </c>
      <c r="CU554" t="s">
        <v>415</v>
      </c>
      <c r="CV554" t="s">
        <v>415</v>
      </c>
    </row>
    <row r="555" spans="1:100" hidden="1" x14ac:dyDescent="0.25">
      <c r="A555" t="s">
        <v>82</v>
      </c>
      <c r="B555" t="s">
        <v>415</v>
      </c>
      <c r="C555" t="s">
        <v>415</v>
      </c>
      <c r="D555" t="s">
        <v>415</v>
      </c>
      <c r="E555" t="s">
        <v>415</v>
      </c>
      <c r="F555" t="s">
        <v>415</v>
      </c>
      <c r="G555" t="s">
        <v>415</v>
      </c>
      <c r="H555" t="s">
        <v>415</v>
      </c>
      <c r="I555" t="s">
        <v>415</v>
      </c>
      <c r="J555" t="s">
        <v>415</v>
      </c>
      <c r="K555" t="s">
        <v>415</v>
      </c>
      <c r="L555" t="s">
        <v>415</v>
      </c>
      <c r="M555" t="s">
        <v>415</v>
      </c>
      <c r="N555" t="s">
        <v>415</v>
      </c>
      <c r="O555" t="s">
        <v>415</v>
      </c>
      <c r="P555" t="s">
        <v>415</v>
      </c>
      <c r="Q555" t="s">
        <v>415</v>
      </c>
      <c r="R555" t="s">
        <v>415</v>
      </c>
      <c r="S555" t="s">
        <v>415</v>
      </c>
      <c r="T555" t="s">
        <v>415</v>
      </c>
      <c r="U555" t="s">
        <v>415</v>
      </c>
      <c r="V555" t="s">
        <v>415</v>
      </c>
      <c r="W555" t="s">
        <v>415</v>
      </c>
      <c r="X555" t="s">
        <v>415</v>
      </c>
      <c r="Y555" t="s">
        <v>415</v>
      </c>
      <c r="Z555" t="s">
        <v>415</v>
      </c>
      <c r="AA555" t="s">
        <v>415</v>
      </c>
      <c r="AB555" t="s">
        <v>415</v>
      </c>
      <c r="AC555" t="s">
        <v>415</v>
      </c>
      <c r="AD555" t="s">
        <v>415</v>
      </c>
      <c r="AE555" t="s">
        <v>415</v>
      </c>
      <c r="AF555" t="s">
        <v>415</v>
      </c>
      <c r="AG555" t="s">
        <v>415</v>
      </c>
      <c r="AH555" t="s">
        <v>415</v>
      </c>
      <c r="AI555" t="s">
        <v>415</v>
      </c>
      <c r="AJ555" t="s">
        <v>415</v>
      </c>
      <c r="AK555" t="s">
        <v>415</v>
      </c>
      <c r="AL555" t="s">
        <v>415</v>
      </c>
      <c r="AM555" t="s">
        <v>415</v>
      </c>
      <c r="AN555" t="s">
        <v>415</v>
      </c>
      <c r="AO555" t="s">
        <v>415</v>
      </c>
      <c r="AP555" t="s">
        <v>415</v>
      </c>
      <c r="AQ555" t="s">
        <v>415</v>
      </c>
      <c r="AR555" t="s">
        <v>415</v>
      </c>
      <c r="AS555" t="s">
        <v>415</v>
      </c>
      <c r="AT555" t="s">
        <v>415</v>
      </c>
      <c r="AU555" t="s">
        <v>415</v>
      </c>
      <c r="AV555" t="s">
        <v>415</v>
      </c>
      <c r="AW555" t="s">
        <v>415</v>
      </c>
      <c r="AX555" t="s">
        <v>415</v>
      </c>
      <c r="AZ555" t="s">
        <v>415</v>
      </c>
      <c r="BA555" t="s">
        <v>415</v>
      </c>
      <c r="BB555" t="s">
        <v>415</v>
      </c>
      <c r="BC555" t="s">
        <v>415</v>
      </c>
      <c r="BD555" t="s">
        <v>415</v>
      </c>
      <c r="BE555" t="s">
        <v>415</v>
      </c>
      <c r="BF555" t="s">
        <v>415</v>
      </c>
      <c r="BG555" t="s">
        <v>415</v>
      </c>
      <c r="BH555" t="s">
        <v>415</v>
      </c>
      <c r="BI555" t="s">
        <v>415</v>
      </c>
      <c r="BJ555" t="s">
        <v>415</v>
      </c>
      <c r="BK555" t="s">
        <v>415</v>
      </c>
      <c r="BL555" t="s">
        <v>415</v>
      </c>
      <c r="BM555" t="s">
        <v>415</v>
      </c>
      <c r="BN555" t="s">
        <v>415</v>
      </c>
      <c r="BO555" t="s">
        <v>415</v>
      </c>
      <c r="BP555" t="s">
        <v>415</v>
      </c>
      <c r="BQ555" t="s">
        <v>415</v>
      </c>
      <c r="BR555" t="s">
        <v>415</v>
      </c>
      <c r="BS555" t="s">
        <v>415</v>
      </c>
      <c r="BT555" t="s">
        <v>415</v>
      </c>
      <c r="BU555" t="s">
        <v>415</v>
      </c>
      <c r="BV555" t="s">
        <v>415</v>
      </c>
      <c r="BW555" t="s">
        <v>415</v>
      </c>
      <c r="BX555" t="s">
        <v>415</v>
      </c>
      <c r="BY555" t="s">
        <v>415</v>
      </c>
      <c r="BZ555" t="s">
        <v>415</v>
      </c>
      <c r="CA555" t="s">
        <v>415</v>
      </c>
      <c r="CB555" t="s">
        <v>415</v>
      </c>
      <c r="CC555" t="s">
        <v>415</v>
      </c>
      <c r="CD555" t="s">
        <v>415</v>
      </c>
      <c r="CE555" t="s">
        <v>415</v>
      </c>
      <c r="CF555" t="s">
        <v>415</v>
      </c>
      <c r="CG555" t="s">
        <v>415</v>
      </c>
      <c r="CH555" t="s">
        <v>415</v>
      </c>
      <c r="CI555" t="s">
        <v>415</v>
      </c>
      <c r="CJ555" t="s">
        <v>415</v>
      </c>
      <c r="CK555" t="s">
        <v>415</v>
      </c>
      <c r="CL555" t="s">
        <v>415</v>
      </c>
      <c r="CM555" t="s">
        <v>415</v>
      </c>
      <c r="CN555" t="s">
        <v>415</v>
      </c>
      <c r="CO555" t="s">
        <v>415</v>
      </c>
      <c r="CP555" t="s">
        <v>415</v>
      </c>
      <c r="CQ555" t="s">
        <v>415</v>
      </c>
      <c r="CR555" t="s">
        <v>415</v>
      </c>
      <c r="CS555" t="s">
        <v>415</v>
      </c>
      <c r="CT555" t="s">
        <v>415</v>
      </c>
      <c r="CU555" t="s">
        <v>415</v>
      </c>
      <c r="CV555" t="s">
        <v>415</v>
      </c>
    </row>
    <row r="556" spans="1:100" hidden="1" x14ac:dyDescent="0.25">
      <c r="A556" t="s">
        <v>83</v>
      </c>
      <c r="B556" t="s">
        <v>415</v>
      </c>
      <c r="C556" t="s">
        <v>415</v>
      </c>
      <c r="D556" t="s">
        <v>415</v>
      </c>
      <c r="E556" t="s">
        <v>415</v>
      </c>
      <c r="F556" t="s">
        <v>415</v>
      </c>
      <c r="G556" t="s">
        <v>415</v>
      </c>
      <c r="H556" t="s">
        <v>415</v>
      </c>
      <c r="I556" t="s">
        <v>415</v>
      </c>
      <c r="J556" t="s">
        <v>415</v>
      </c>
      <c r="K556" t="s">
        <v>415</v>
      </c>
      <c r="L556" t="s">
        <v>415</v>
      </c>
      <c r="M556" t="s">
        <v>415</v>
      </c>
      <c r="N556" t="s">
        <v>415</v>
      </c>
      <c r="O556" t="s">
        <v>415</v>
      </c>
      <c r="P556" t="s">
        <v>415</v>
      </c>
      <c r="Q556" t="s">
        <v>415</v>
      </c>
      <c r="R556" t="s">
        <v>415</v>
      </c>
      <c r="S556" t="s">
        <v>415</v>
      </c>
      <c r="T556" t="s">
        <v>415</v>
      </c>
      <c r="U556" t="s">
        <v>415</v>
      </c>
      <c r="V556" t="s">
        <v>415</v>
      </c>
      <c r="W556" t="s">
        <v>415</v>
      </c>
      <c r="X556" t="s">
        <v>415</v>
      </c>
      <c r="Y556" t="s">
        <v>415</v>
      </c>
      <c r="Z556" t="s">
        <v>415</v>
      </c>
      <c r="AA556" t="s">
        <v>415</v>
      </c>
      <c r="AB556" t="s">
        <v>415</v>
      </c>
      <c r="AC556" t="s">
        <v>415</v>
      </c>
      <c r="AD556" t="s">
        <v>415</v>
      </c>
      <c r="AE556" t="s">
        <v>415</v>
      </c>
      <c r="AF556" t="s">
        <v>415</v>
      </c>
      <c r="AG556" t="s">
        <v>415</v>
      </c>
      <c r="AH556" t="s">
        <v>415</v>
      </c>
      <c r="AI556" t="s">
        <v>415</v>
      </c>
      <c r="AJ556" t="s">
        <v>415</v>
      </c>
      <c r="AK556" t="s">
        <v>415</v>
      </c>
      <c r="AL556" t="s">
        <v>415</v>
      </c>
      <c r="AM556" t="s">
        <v>415</v>
      </c>
      <c r="AN556" t="s">
        <v>415</v>
      </c>
      <c r="AO556" t="s">
        <v>415</v>
      </c>
      <c r="AP556" t="s">
        <v>415</v>
      </c>
      <c r="AQ556" t="s">
        <v>415</v>
      </c>
      <c r="AR556" t="s">
        <v>415</v>
      </c>
      <c r="AS556" t="s">
        <v>415</v>
      </c>
      <c r="AT556" t="s">
        <v>415</v>
      </c>
      <c r="AU556" t="s">
        <v>415</v>
      </c>
      <c r="AV556" t="s">
        <v>415</v>
      </c>
      <c r="AW556" t="s">
        <v>415</v>
      </c>
      <c r="AX556" t="s">
        <v>415</v>
      </c>
      <c r="AZ556" t="s">
        <v>415</v>
      </c>
      <c r="BA556" t="s">
        <v>415</v>
      </c>
      <c r="BB556" t="s">
        <v>415</v>
      </c>
      <c r="BC556" t="s">
        <v>415</v>
      </c>
      <c r="BD556" t="s">
        <v>415</v>
      </c>
      <c r="BE556" t="s">
        <v>415</v>
      </c>
      <c r="BF556" t="s">
        <v>415</v>
      </c>
      <c r="BG556" t="s">
        <v>415</v>
      </c>
      <c r="BH556" t="s">
        <v>415</v>
      </c>
      <c r="BI556" t="s">
        <v>415</v>
      </c>
      <c r="BJ556" t="s">
        <v>415</v>
      </c>
      <c r="BK556" t="s">
        <v>415</v>
      </c>
      <c r="BL556" t="s">
        <v>415</v>
      </c>
      <c r="BM556" t="s">
        <v>415</v>
      </c>
      <c r="BN556" t="s">
        <v>415</v>
      </c>
      <c r="BO556" t="s">
        <v>415</v>
      </c>
      <c r="BP556" t="s">
        <v>415</v>
      </c>
      <c r="BQ556" t="s">
        <v>415</v>
      </c>
      <c r="BR556" t="s">
        <v>415</v>
      </c>
      <c r="BS556" t="s">
        <v>415</v>
      </c>
      <c r="BT556" t="s">
        <v>415</v>
      </c>
      <c r="BU556" t="s">
        <v>415</v>
      </c>
      <c r="BV556" t="s">
        <v>415</v>
      </c>
      <c r="BW556" t="s">
        <v>415</v>
      </c>
      <c r="BX556" t="s">
        <v>415</v>
      </c>
      <c r="BY556" t="s">
        <v>415</v>
      </c>
      <c r="BZ556" t="s">
        <v>415</v>
      </c>
      <c r="CA556" t="s">
        <v>415</v>
      </c>
      <c r="CB556" t="s">
        <v>415</v>
      </c>
      <c r="CC556" t="s">
        <v>415</v>
      </c>
      <c r="CD556" t="s">
        <v>415</v>
      </c>
      <c r="CE556" t="s">
        <v>415</v>
      </c>
      <c r="CF556" t="s">
        <v>415</v>
      </c>
      <c r="CG556" t="s">
        <v>415</v>
      </c>
      <c r="CH556" t="s">
        <v>415</v>
      </c>
      <c r="CI556" t="s">
        <v>415</v>
      </c>
      <c r="CJ556" t="s">
        <v>415</v>
      </c>
      <c r="CK556" t="s">
        <v>415</v>
      </c>
      <c r="CL556" t="s">
        <v>415</v>
      </c>
      <c r="CM556" t="s">
        <v>415</v>
      </c>
      <c r="CN556" t="s">
        <v>415</v>
      </c>
      <c r="CO556" t="s">
        <v>415</v>
      </c>
      <c r="CP556" t="s">
        <v>415</v>
      </c>
      <c r="CQ556" t="s">
        <v>415</v>
      </c>
      <c r="CR556" t="s">
        <v>415</v>
      </c>
      <c r="CS556" t="s">
        <v>415</v>
      </c>
      <c r="CT556" t="s">
        <v>415</v>
      </c>
      <c r="CU556" t="s">
        <v>415</v>
      </c>
      <c r="CV556" t="s">
        <v>415</v>
      </c>
    </row>
    <row r="557" spans="1:100" hidden="1" x14ac:dyDescent="0.25">
      <c r="A557" t="s">
        <v>86</v>
      </c>
      <c r="B557" t="s">
        <v>415</v>
      </c>
      <c r="C557" t="s">
        <v>415</v>
      </c>
      <c r="D557" t="s">
        <v>415</v>
      </c>
      <c r="E557" t="s">
        <v>415</v>
      </c>
      <c r="F557" t="s">
        <v>415</v>
      </c>
      <c r="G557" t="s">
        <v>415</v>
      </c>
      <c r="H557" t="s">
        <v>415</v>
      </c>
      <c r="I557" t="s">
        <v>415</v>
      </c>
      <c r="J557" t="s">
        <v>415</v>
      </c>
      <c r="K557" t="s">
        <v>415</v>
      </c>
      <c r="L557" t="s">
        <v>415</v>
      </c>
      <c r="M557" t="s">
        <v>415</v>
      </c>
      <c r="N557" t="s">
        <v>415</v>
      </c>
      <c r="O557" t="s">
        <v>415</v>
      </c>
      <c r="P557" t="s">
        <v>415</v>
      </c>
      <c r="Q557" t="s">
        <v>415</v>
      </c>
      <c r="R557" t="s">
        <v>415</v>
      </c>
      <c r="S557" t="s">
        <v>415</v>
      </c>
      <c r="T557" t="s">
        <v>415</v>
      </c>
      <c r="U557" t="s">
        <v>415</v>
      </c>
      <c r="V557" t="s">
        <v>415</v>
      </c>
      <c r="W557" t="s">
        <v>415</v>
      </c>
      <c r="X557" t="s">
        <v>415</v>
      </c>
      <c r="Y557" t="s">
        <v>415</v>
      </c>
      <c r="Z557" t="s">
        <v>415</v>
      </c>
      <c r="AA557" t="s">
        <v>415</v>
      </c>
      <c r="AB557" t="s">
        <v>415</v>
      </c>
      <c r="AC557" t="s">
        <v>415</v>
      </c>
      <c r="AD557" t="s">
        <v>415</v>
      </c>
      <c r="AE557" t="s">
        <v>415</v>
      </c>
      <c r="AF557" t="s">
        <v>415</v>
      </c>
      <c r="AG557" t="s">
        <v>415</v>
      </c>
      <c r="AH557" t="s">
        <v>415</v>
      </c>
      <c r="AI557" t="s">
        <v>415</v>
      </c>
      <c r="AJ557" t="s">
        <v>415</v>
      </c>
      <c r="AK557" t="s">
        <v>415</v>
      </c>
      <c r="AL557" t="s">
        <v>415</v>
      </c>
      <c r="AM557" t="s">
        <v>415</v>
      </c>
      <c r="AN557" t="s">
        <v>415</v>
      </c>
      <c r="AO557" t="s">
        <v>415</v>
      </c>
      <c r="AP557" t="s">
        <v>415</v>
      </c>
      <c r="AQ557" t="s">
        <v>415</v>
      </c>
      <c r="AR557" t="s">
        <v>415</v>
      </c>
      <c r="AS557" t="s">
        <v>415</v>
      </c>
      <c r="AT557" t="s">
        <v>415</v>
      </c>
      <c r="AU557" t="s">
        <v>415</v>
      </c>
      <c r="AV557" t="s">
        <v>415</v>
      </c>
      <c r="AW557" t="s">
        <v>415</v>
      </c>
      <c r="AX557" t="s">
        <v>415</v>
      </c>
      <c r="AZ557" t="s">
        <v>415</v>
      </c>
      <c r="BA557" t="s">
        <v>415</v>
      </c>
      <c r="BB557" t="s">
        <v>415</v>
      </c>
      <c r="BC557" t="s">
        <v>415</v>
      </c>
      <c r="BD557" t="s">
        <v>415</v>
      </c>
      <c r="BE557" t="s">
        <v>415</v>
      </c>
      <c r="BF557" t="s">
        <v>415</v>
      </c>
      <c r="BG557" t="s">
        <v>415</v>
      </c>
      <c r="BH557" t="s">
        <v>415</v>
      </c>
      <c r="BI557" t="s">
        <v>415</v>
      </c>
      <c r="BJ557" t="s">
        <v>415</v>
      </c>
      <c r="BK557" t="s">
        <v>415</v>
      </c>
      <c r="BL557" t="s">
        <v>415</v>
      </c>
      <c r="BM557" t="s">
        <v>415</v>
      </c>
      <c r="BN557" t="s">
        <v>415</v>
      </c>
      <c r="BO557" t="s">
        <v>415</v>
      </c>
      <c r="BP557" t="s">
        <v>415</v>
      </c>
      <c r="BQ557" t="s">
        <v>415</v>
      </c>
      <c r="BR557" t="s">
        <v>415</v>
      </c>
      <c r="BS557" t="s">
        <v>415</v>
      </c>
      <c r="BT557" t="s">
        <v>415</v>
      </c>
      <c r="BU557" t="s">
        <v>415</v>
      </c>
      <c r="BV557" t="s">
        <v>415</v>
      </c>
      <c r="BW557" t="s">
        <v>415</v>
      </c>
      <c r="BX557" t="s">
        <v>415</v>
      </c>
      <c r="BY557" t="s">
        <v>415</v>
      </c>
      <c r="BZ557" t="s">
        <v>415</v>
      </c>
      <c r="CA557" t="s">
        <v>415</v>
      </c>
      <c r="CB557" t="s">
        <v>415</v>
      </c>
      <c r="CC557" t="s">
        <v>415</v>
      </c>
      <c r="CD557" t="s">
        <v>415</v>
      </c>
      <c r="CE557" t="s">
        <v>415</v>
      </c>
      <c r="CF557" t="s">
        <v>415</v>
      </c>
      <c r="CG557" t="s">
        <v>415</v>
      </c>
      <c r="CH557" t="s">
        <v>415</v>
      </c>
      <c r="CI557" t="s">
        <v>415</v>
      </c>
      <c r="CJ557" t="s">
        <v>415</v>
      </c>
      <c r="CK557" t="s">
        <v>415</v>
      </c>
      <c r="CL557" t="s">
        <v>415</v>
      </c>
      <c r="CM557" t="s">
        <v>415</v>
      </c>
      <c r="CN557" t="s">
        <v>415</v>
      </c>
      <c r="CO557" t="s">
        <v>415</v>
      </c>
      <c r="CP557" t="s">
        <v>415</v>
      </c>
      <c r="CQ557" t="s">
        <v>415</v>
      </c>
      <c r="CR557" t="s">
        <v>415</v>
      </c>
      <c r="CS557" t="s">
        <v>415</v>
      </c>
      <c r="CT557" t="s">
        <v>415</v>
      </c>
      <c r="CU557" t="s">
        <v>415</v>
      </c>
      <c r="CV557" t="s">
        <v>415</v>
      </c>
    </row>
    <row r="558" spans="1:100" hidden="1" x14ac:dyDescent="0.25">
      <c r="A558" t="s">
        <v>90</v>
      </c>
      <c r="B558" t="s">
        <v>415</v>
      </c>
      <c r="C558" t="s">
        <v>415</v>
      </c>
      <c r="D558" t="s">
        <v>415</v>
      </c>
      <c r="E558" t="s">
        <v>415</v>
      </c>
      <c r="F558" t="s">
        <v>415</v>
      </c>
      <c r="G558" t="s">
        <v>415</v>
      </c>
      <c r="H558" t="s">
        <v>415</v>
      </c>
      <c r="I558" t="s">
        <v>415</v>
      </c>
      <c r="J558" t="s">
        <v>415</v>
      </c>
      <c r="K558" t="s">
        <v>415</v>
      </c>
      <c r="L558" t="s">
        <v>415</v>
      </c>
      <c r="M558" t="s">
        <v>415</v>
      </c>
      <c r="N558" t="s">
        <v>415</v>
      </c>
      <c r="O558" t="s">
        <v>415</v>
      </c>
      <c r="P558" t="s">
        <v>415</v>
      </c>
      <c r="Q558" t="s">
        <v>415</v>
      </c>
      <c r="R558" t="s">
        <v>415</v>
      </c>
      <c r="S558" t="s">
        <v>415</v>
      </c>
      <c r="T558" t="s">
        <v>415</v>
      </c>
      <c r="U558" t="s">
        <v>415</v>
      </c>
      <c r="V558" t="s">
        <v>415</v>
      </c>
      <c r="W558" t="s">
        <v>415</v>
      </c>
      <c r="X558" t="s">
        <v>415</v>
      </c>
      <c r="Y558" t="s">
        <v>415</v>
      </c>
      <c r="Z558" t="s">
        <v>415</v>
      </c>
      <c r="AA558" t="s">
        <v>415</v>
      </c>
      <c r="AB558" t="s">
        <v>415</v>
      </c>
      <c r="AC558" t="s">
        <v>415</v>
      </c>
      <c r="AD558" t="s">
        <v>415</v>
      </c>
      <c r="AE558" t="s">
        <v>415</v>
      </c>
      <c r="AF558" t="s">
        <v>415</v>
      </c>
      <c r="AG558" t="s">
        <v>415</v>
      </c>
      <c r="AH558" t="s">
        <v>415</v>
      </c>
      <c r="AI558" t="s">
        <v>415</v>
      </c>
      <c r="AJ558" t="s">
        <v>415</v>
      </c>
      <c r="AK558" t="s">
        <v>415</v>
      </c>
      <c r="AL558" t="s">
        <v>415</v>
      </c>
      <c r="AM558" t="s">
        <v>415</v>
      </c>
      <c r="AN558" t="s">
        <v>415</v>
      </c>
      <c r="AO558" t="s">
        <v>415</v>
      </c>
      <c r="AP558" t="s">
        <v>415</v>
      </c>
      <c r="AQ558" t="s">
        <v>415</v>
      </c>
      <c r="AR558" t="s">
        <v>415</v>
      </c>
      <c r="AS558" t="s">
        <v>415</v>
      </c>
      <c r="AT558" t="s">
        <v>415</v>
      </c>
      <c r="AU558" t="s">
        <v>415</v>
      </c>
      <c r="AV558" t="s">
        <v>415</v>
      </c>
      <c r="AW558" t="s">
        <v>415</v>
      </c>
      <c r="AX558" t="s">
        <v>415</v>
      </c>
      <c r="AZ558" t="s">
        <v>415</v>
      </c>
      <c r="BA558" t="s">
        <v>415</v>
      </c>
      <c r="BB558" t="s">
        <v>415</v>
      </c>
      <c r="BC558" t="s">
        <v>415</v>
      </c>
      <c r="BD558" t="s">
        <v>415</v>
      </c>
      <c r="BE558" t="s">
        <v>415</v>
      </c>
      <c r="BF558" t="s">
        <v>415</v>
      </c>
      <c r="BG558" t="s">
        <v>415</v>
      </c>
      <c r="BH558" t="s">
        <v>415</v>
      </c>
      <c r="BI558" t="s">
        <v>415</v>
      </c>
      <c r="BJ558" t="s">
        <v>415</v>
      </c>
      <c r="BK558" t="s">
        <v>415</v>
      </c>
      <c r="BL558" t="s">
        <v>415</v>
      </c>
      <c r="BM558" t="s">
        <v>415</v>
      </c>
      <c r="BN558" t="s">
        <v>415</v>
      </c>
      <c r="BO558" t="s">
        <v>415</v>
      </c>
      <c r="BP558" t="s">
        <v>415</v>
      </c>
      <c r="BQ558" t="s">
        <v>415</v>
      </c>
      <c r="BR558" t="s">
        <v>415</v>
      </c>
      <c r="BS558" t="s">
        <v>415</v>
      </c>
      <c r="BT558" t="s">
        <v>415</v>
      </c>
      <c r="BU558" t="s">
        <v>415</v>
      </c>
      <c r="BV558" t="s">
        <v>415</v>
      </c>
      <c r="BW558" t="s">
        <v>415</v>
      </c>
      <c r="BX558" t="s">
        <v>415</v>
      </c>
      <c r="BY558" t="s">
        <v>415</v>
      </c>
      <c r="BZ558" t="s">
        <v>415</v>
      </c>
      <c r="CA558" t="s">
        <v>415</v>
      </c>
      <c r="CB558" t="s">
        <v>415</v>
      </c>
      <c r="CC558" t="s">
        <v>415</v>
      </c>
      <c r="CD558" t="s">
        <v>415</v>
      </c>
      <c r="CE558" t="s">
        <v>415</v>
      </c>
      <c r="CF558" t="s">
        <v>415</v>
      </c>
      <c r="CG558" t="s">
        <v>415</v>
      </c>
      <c r="CH558" t="s">
        <v>415</v>
      </c>
      <c r="CI558" t="s">
        <v>415</v>
      </c>
      <c r="CJ558" t="s">
        <v>415</v>
      </c>
      <c r="CK558" t="s">
        <v>415</v>
      </c>
      <c r="CL558" t="s">
        <v>415</v>
      </c>
      <c r="CM558" t="s">
        <v>415</v>
      </c>
      <c r="CN558" t="s">
        <v>415</v>
      </c>
      <c r="CO558" t="s">
        <v>415</v>
      </c>
      <c r="CP558" t="s">
        <v>415</v>
      </c>
      <c r="CQ558" t="s">
        <v>415</v>
      </c>
      <c r="CR558" t="s">
        <v>415</v>
      </c>
      <c r="CS558" t="s">
        <v>415</v>
      </c>
      <c r="CT558" t="s">
        <v>415</v>
      </c>
      <c r="CU558" t="s">
        <v>415</v>
      </c>
      <c r="CV558" t="s">
        <v>415</v>
      </c>
    </row>
    <row r="559" spans="1:100" hidden="1" x14ac:dyDescent="0.25">
      <c r="A559" t="s">
        <v>99</v>
      </c>
      <c r="B559" t="s">
        <v>415</v>
      </c>
      <c r="C559" t="s">
        <v>415</v>
      </c>
      <c r="D559" t="s">
        <v>415</v>
      </c>
      <c r="E559" t="s">
        <v>415</v>
      </c>
      <c r="F559" t="s">
        <v>415</v>
      </c>
      <c r="G559" t="s">
        <v>415</v>
      </c>
      <c r="H559" t="s">
        <v>415</v>
      </c>
      <c r="I559" t="s">
        <v>415</v>
      </c>
      <c r="J559" t="s">
        <v>415</v>
      </c>
      <c r="K559" t="s">
        <v>415</v>
      </c>
      <c r="L559" t="s">
        <v>415</v>
      </c>
      <c r="M559" t="s">
        <v>415</v>
      </c>
      <c r="N559" t="s">
        <v>415</v>
      </c>
      <c r="O559" t="s">
        <v>415</v>
      </c>
      <c r="P559" t="s">
        <v>415</v>
      </c>
      <c r="Q559" t="s">
        <v>415</v>
      </c>
      <c r="R559" t="s">
        <v>415</v>
      </c>
      <c r="S559" t="s">
        <v>415</v>
      </c>
      <c r="T559" t="s">
        <v>415</v>
      </c>
      <c r="U559" t="s">
        <v>415</v>
      </c>
      <c r="V559" t="s">
        <v>415</v>
      </c>
      <c r="W559" t="s">
        <v>415</v>
      </c>
      <c r="X559" t="s">
        <v>415</v>
      </c>
      <c r="Y559" t="s">
        <v>415</v>
      </c>
      <c r="Z559" t="s">
        <v>415</v>
      </c>
      <c r="AA559" t="s">
        <v>415</v>
      </c>
      <c r="AB559" t="s">
        <v>415</v>
      </c>
      <c r="AC559" t="s">
        <v>415</v>
      </c>
      <c r="AD559" t="s">
        <v>415</v>
      </c>
      <c r="AE559" t="s">
        <v>415</v>
      </c>
      <c r="AF559" t="s">
        <v>415</v>
      </c>
      <c r="AG559" t="s">
        <v>415</v>
      </c>
      <c r="AH559" t="s">
        <v>415</v>
      </c>
      <c r="AI559" t="s">
        <v>415</v>
      </c>
      <c r="AJ559" t="s">
        <v>415</v>
      </c>
      <c r="AK559" t="s">
        <v>415</v>
      </c>
      <c r="AL559" t="s">
        <v>415</v>
      </c>
      <c r="AM559" t="s">
        <v>415</v>
      </c>
      <c r="AN559" t="s">
        <v>415</v>
      </c>
      <c r="AO559" t="s">
        <v>415</v>
      </c>
      <c r="AP559" t="s">
        <v>415</v>
      </c>
      <c r="AQ559" t="s">
        <v>415</v>
      </c>
      <c r="AR559" t="s">
        <v>415</v>
      </c>
      <c r="AS559" t="s">
        <v>415</v>
      </c>
      <c r="AT559" t="s">
        <v>415</v>
      </c>
      <c r="AU559" t="s">
        <v>415</v>
      </c>
      <c r="AV559" t="s">
        <v>415</v>
      </c>
      <c r="AW559" t="s">
        <v>415</v>
      </c>
      <c r="AX559" t="s">
        <v>415</v>
      </c>
      <c r="AZ559" t="s">
        <v>415</v>
      </c>
      <c r="BA559" t="s">
        <v>415</v>
      </c>
      <c r="BB559" t="s">
        <v>415</v>
      </c>
      <c r="BC559" t="s">
        <v>415</v>
      </c>
      <c r="BD559" t="s">
        <v>415</v>
      </c>
      <c r="BE559" t="s">
        <v>415</v>
      </c>
      <c r="BF559" t="s">
        <v>415</v>
      </c>
      <c r="BG559" t="s">
        <v>415</v>
      </c>
      <c r="BH559" t="s">
        <v>415</v>
      </c>
      <c r="BI559" t="s">
        <v>415</v>
      </c>
      <c r="BJ559" t="s">
        <v>415</v>
      </c>
      <c r="BK559" t="s">
        <v>415</v>
      </c>
      <c r="BL559" t="s">
        <v>415</v>
      </c>
      <c r="BM559" t="s">
        <v>415</v>
      </c>
      <c r="BN559" t="s">
        <v>415</v>
      </c>
      <c r="BO559" t="s">
        <v>415</v>
      </c>
      <c r="BP559" t="s">
        <v>415</v>
      </c>
      <c r="BQ559" t="s">
        <v>415</v>
      </c>
      <c r="BR559" t="s">
        <v>415</v>
      </c>
      <c r="BS559" t="s">
        <v>415</v>
      </c>
      <c r="BT559" t="s">
        <v>415</v>
      </c>
      <c r="BU559" t="s">
        <v>415</v>
      </c>
      <c r="BV559" t="s">
        <v>415</v>
      </c>
      <c r="BW559" t="s">
        <v>415</v>
      </c>
      <c r="BX559" t="s">
        <v>415</v>
      </c>
      <c r="BY559" t="s">
        <v>415</v>
      </c>
      <c r="BZ559" t="s">
        <v>415</v>
      </c>
      <c r="CA559" t="s">
        <v>415</v>
      </c>
      <c r="CB559" t="s">
        <v>415</v>
      </c>
      <c r="CC559" t="s">
        <v>415</v>
      </c>
      <c r="CD559" t="s">
        <v>415</v>
      </c>
      <c r="CE559" t="s">
        <v>415</v>
      </c>
      <c r="CF559" t="s">
        <v>415</v>
      </c>
      <c r="CG559" t="s">
        <v>415</v>
      </c>
      <c r="CH559" t="s">
        <v>415</v>
      </c>
      <c r="CI559" t="s">
        <v>415</v>
      </c>
      <c r="CJ559" t="s">
        <v>415</v>
      </c>
      <c r="CK559" t="s">
        <v>415</v>
      </c>
      <c r="CL559" t="s">
        <v>415</v>
      </c>
      <c r="CM559" t="s">
        <v>415</v>
      </c>
      <c r="CN559" t="s">
        <v>415</v>
      </c>
      <c r="CO559" t="s">
        <v>415</v>
      </c>
      <c r="CP559" t="s">
        <v>415</v>
      </c>
      <c r="CQ559" t="s">
        <v>415</v>
      </c>
      <c r="CR559" t="s">
        <v>415</v>
      </c>
      <c r="CS559" t="s">
        <v>415</v>
      </c>
      <c r="CT559" t="s">
        <v>415</v>
      </c>
      <c r="CU559" t="s">
        <v>415</v>
      </c>
      <c r="CV559" t="s">
        <v>415</v>
      </c>
    </row>
    <row r="560" spans="1:100" hidden="1" x14ac:dyDescent="0.25">
      <c r="A560" t="s">
        <v>105</v>
      </c>
      <c r="B560" t="s">
        <v>415</v>
      </c>
      <c r="C560" t="s">
        <v>415</v>
      </c>
      <c r="D560" t="s">
        <v>415</v>
      </c>
      <c r="E560" t="s">
        <v>415</v>
      </c>
      <c r="F560" t="s">
        <v>415</v>
      </c>
      <c r="G560" t="s">
        <v>415</v>
      </c>
      <c r="H560" t="s">
        <v>415</v>
      </c>
      <c r="I560" t="s">
        <v>415</v>
      </c>
      <c r="J560" t="s">
        <v>415</v>
      </c>
      <c r="K560" t="s">
        <v>415</v>
      </c>
      <c r="L560" t="s">
        <v>415</v>
      </c>
      <c r="M560" t="s">
        <v>415</v>
      </c>
      <c r="N560" t="s">
        <v>415</v>
      </c>
      <c r="O560" t="s">
        <v>415</v>
      </c>
      <c r="P560" t="s">
        <v>415</v>
      </c>
      <c r="Q560" t="s">
        <v>415</v>
      </c>
      <c r="R560" t="s">
        <v>415</v>
      </c>
      <c r="S560" t="s">
        <v>415</v>
      </c>
      <c r="T560" t="s">
        <v>415</v>
      </c>
      <c r="U560" t="s">
        <v>415</v>
      </c>
      <c r="V560" t="s">
        <v>415</v>
      </c>
      <c r="W560" t="s">
        <v>415</v>
      </c>
      <c r="X560" t="s">
        <v>415</v>
      </c>
      <c r="Y560" t="s">
        <v>415</v>
      </c>
      <c r="Z560" t="s">
        <v>415</v>
      </c>
      <c r="AA560" t="s">
        <v>415</v>
      </c>
      <c r="AB560" t="s">
        <v>415</v>
      </c>
      <c r="AC560" t="s">
        <v>415</v>
      </c>
      <c r="AD560" t="s">
        <v>415</v>
      </c>
      <c r="AE560" t="s">
        <v>415</v>
      </c>
      <c r="AF560" t="s">
        <v>415</v>
      </c>
      <c r="AG560" t="s">
        <v>415</v>
      </c>
      <c r="AH560" t="s">
        <v>415</v>
      </c>
      <c r="AI560" t="s">
        <v>415</v>
      </c>
      <c r="AJ560" t="s">
        <v>415</v>
      </c>
      <c r="AK560" t="s">
        <v>415</v>
      </c>
      <c r="AL560" t="s">
        <v>415</v>
      </c>
      <c r="AM560" t="s">
        <v>415</v>
      </c>
      <c r="AN560" t="s">
        <v>415</v>
      </c>
      <c r="AO560" t="s">
        <v>415</v>
      </c>
      <c r="AP560" t="s">
        <v>415</v>
      </c>
      <c r="AQ560" t="s">
        <v>415</v>
      </c>
      <c r="AR560" t="s">
        <v>415</v>
      </c>
      <c r="AS560" t="s">
        <v>415</v>
      </c>
      <c r="AT560" t="s">
        <v>415</v>
      </c>
      <c r="AU560" t="s">
        <v>415</v>
      </c>
      <c r="AV560" t="s">
        <v>415</v>
      </c>
      <c r="AW560" t="s">
        <v>415</v>
      </c>
      <c r="AX560" t="s">
        <v>415</v>
      </c>
      <c r="AZ560" t="s">
        <v>415</v>
      </c>
      <c r="BA560" t="s">
        <v>415</v>
      </c>
      <c r="BB560" t="s">
        <v>415</v>
      </c>
      <c r="BC560" t="s">
        <v>415</v>
      </c>
      <c r="BD560" t="s">
        <v>415</v>
      </c>
      <c r="BE560" t="s">
        <v>415</v>
      </c>
      <c r="BF560" t="s">
        <v>415</v>
      </c>
      <c r="BG560" t="s">
        <v>415</v>
      </c>
      <c r="BH560" t="s">
        <v>415</v>
      </c>
      <c r="BI560" t="s">
        <v>415</v>
      </c>
      <c r="BJ560" t="s">
        <v>415</v>
      </c>
      <c r="BK560" t="s">
        <v>415</v>
      </c>
      <c r="BL560" t="s">
        <v>415</v>
      </c>
      <c r="BM560" t="s">
        <v>415</v>
      </c>
      <c r="BN560" t="s">
        <v>415</v>
      </c>
      <c r="BO560" t="s">
        <v>415</v>
      </c>
      <c r="BP560" t="s">
        <v>415</v>
      </c>
      <c r="BQ560" t="s">
        <v>415</v>
      </c>
      <c r="BR560" t="s">
        <v>415</v>
      </c>
      <c r="BS560" t="s">
        <v>415</v>
      </c>
      <c r="BT560" t="s">
        <v>415</v>
      </c>
      <c r="BU560" t="s">
        <v>415</v>
      </c>
      <c r="BV560" t="s">
        <v>415</v>
      </c>
      <c r="BW560" t="s">
        <v>415</v>
      </c>
      <c r="BX560" t="s">
        <v>415</v>
      </c>
      <c r="BY560" t="s">
        <v>415</v>
      </c>
      <c r="BZ560" t="s">
        <v>415</v>
      </c>
      <c r="CA560" t="s">
        <v>415</v>
      </c>
      <c r="CB560" t="s">
        <v>415</v>
      </c>
      <c r="CC560" t="s">
        <v>415</v>
      </c>
      <c r="CD560" t="s">
        <v>415</v>
      </c>
      <c r="CE560" t="s">
        <v>415</v>
      </c>
      <c r="CF560" t="s">
        <v>415</v>
      </c>
      <c r="CG560" t="s">
        <v>415</v>
      </c>
      <c r="CH560" t="s">
        <v>415</v>
      </c>
      <c r="CI560" t="s">
        <v>415</v>
      </c>
      <c r="CJ560" t="s">
        <v>415</v>
      </c>
      <c r="CK560" t="s">
        <v>415</v>
      </c>
      <c r="CL560" t="s">
        <v>415</v>
      </c>
      <c r="CM560" t="s">
        <v>415</v>
      </c>
      <c r="CN560" t="s">
        <v>415</v>
      </c>
      <c r="CO560" t="s">
        <v>415</v>
      </c>
      <c r="CP560" t="s">
        <v>415</v>
      </c>
      <c r="CQ560" t="s">
        <v>415</v>
      </c>
      <c r="CR560" t="s">
        <v>415</v>
      </c>
      <c r="CS560" t="s">
        <v>415</v>
      </c>
      <c r="CT560" t="s">
        <v>415</v>
      </c>
      <c r="CU560" t="s">
        <v>415</v>
      </c>
      <c r="CV560" t="s">
        <v>415</v>
      </c>
    </row>
    <row r="561" spans="1:100" hidden="1" x14ac:dyDescent="0.25">
      <c r="A561" t="s">
        <v>109</v>
      </c>
      <c r="B561" t="s">
        <v>415</v>
      </c>
      <c r="C561" t="s">
        <v>415</v>
      </c>
      <c r="D561" t="s">
        <v>415</v>
      </c>
      <c r="E561" t="s">
        <v>415</v>
      </c>
      <c r="F561" t="s">
        <v>415</v>
      </c>
      <c r="G561" t="s">
        <v>415</v>
      </c>
      <c r="H561" t="s">
        <v>415</v>
      </c>
      <c r="I561" t="s">
        <v>415</v>
      </c>
      <c r="J561" t="s">
        <v>415</v>
      </c>
      <c r="K561" t="s">
        <v>415</v>
      </c>
      <c r="L561" t="s">
        <v>415</v>
      </c>
      <c r="M561" t="s">
        <v>415</v>
      </c>
      <c r="N561" t="s">
        <v>415</v>
      </c>
      <c r="O561" t="s">
        <v>415</v>
      </c>
      <c r="P561" t="s">
        <v>415</v>
      </c>
      <c r="Q561" t="s">
        <v>415</v>
      </c>
      <c r="R561" t="s">
        <v>415</v>
      </c>
      <c r="S561" t="s">
        <v>415</v>
      </c>
      <c r="T561" t="s">
        <v>415</v>
      </c>
      <c r="U561" t="s">
        <v>415</v>
      </c>
      <c r="V561" t="s">
        <v>415</v>
      </c>
      <c r="W561" t="s">
        <v>415</v>
      </c>
      <c r="X561" t="s">
        <v>415</v>
      </c>
      <c r="Y561" t="s">
        <v>415</v>
      </c>
      <c r="Z561" t="s">
        <v>415</v>
      </c>
      <c r="AA561" t="s">
        <v>415</v>
      </c>
      <c r="AB561" t="s">
        <v>415</v>
      </c>
      <c r="AC561" t="s">
        <v>415</v>
      </c>
      <c r="AD561" t="s">
        <v>415</v>
      </c>
      <c r="AE561" t="s">
        <v>415</v>
      </c>
      <c r="AF561" t="s">
        <v>415</v>
      </c>
      <c r="AG561" t="s">
        <v>415</v>
      </c>
      <c r="AH561" t="s">
        <v>415</v>
      </c>
      <c r="AI561" t="s">
        <v>415</v>
      </c>
      <c r="AJ561" t="s">
        <v>415</v>
      </c>
      <c r="AK561" t="s">
        <v>415</v>
      </c>
      <c r="AL561" t="s">
        <v>415</v>
      </c>
      <c r="AM561" t="s">
        <v>415</v>
      </c>
      <c r="AN561" t="s">
        <v>415</v>
      </c>
      <c r="AO561" t="s">
        <v>415</v>
      </c>
      <c r="AP561" t="s">
        <v>415</v>
      </c>
      <c r="AQ561" t="s">
        <v>415</v>
      </c>
      <c r="AR561" t="s">
        <v>415</v>
      </c>
      <c r="AS561" t="s">
        <v>415</v>
      </c>
      <c r="AT561" t="s">
        <v>415</v>
      </c>
      <c r="AU561" t="s">
        <v>415</v>
      </c>
      <c r="AV561" t="s">
        <v>415</v>
      </c>
      <c r="AW561" t="s">
        <v>415</v>
      </c>
      <c r="AX561" t="s">
        <v>415</v>
      </c>
      <c r="AZ561" t="s">
        <v>415</v>
      </c>
      <c r="BA561" t="s">
        <v>415</v>
      </c>
      <c r="BB561" t="s">
        <v>415</v>
      </c>
      <c r="BC561" t="s">
        <v>415</v>
      </c>
      <c r="BD561" t="s">
        <v>415</v>
      </c>
      <c r="BE561" t="s">
        <v>415</v>
      </c>
      <c r="BF561" t="s">
        <v>415</v>
      </c>
      <c r="BG561" t="s">
        <v>415</v>
      </c>
      <c r="BH561" t="s">
        <v>415</v>
      </c>
      <c r="BI561" t="s">
        <v>415</v>
      </c>
      <c r="BJ561" t="s">
        <v>415</v>
      </c>
      <c r="BK561" t="s">
        <v>415</v>
      </c>
      <c r="BL561" t="s">
        <v>415</v>
      </c>
      <c r="BM561" t="s">
        <v>415</v>
      </c>
      <c r="BN561" t="s">
        <v>415</v>
      </c>
      <c r="BO561" t="s">
        <v>415</v>
      </c>
      <c r="BP561" t="s">
        <v>415</v>
      </c>
      <c r="BQ561" t="s">
        <v>415</v>
      </c>
      <c r="BR561" t="s">
        <v>415</v>
      </c>
      <c r="BS561" t="s">
        <v>415</v>
      </c>
      <c r="BT561" t="s">
        <v>415</v>
      </c>
      <c r="BU561" t="s">
        <v>415</v>
      </c>
      <c r="BV561" t="s">
        <v>415</v>
      </c>
      <c r="BW561" t="s">
        <v>415</v>
      </c>
      <c r="BX561" t="s">
        <v>415</v>
      </c>
      <c r="BY561" t="s">
        <v>415</v>
      </c>
      <c r="BZ561" t="s">
        <v>415</v>
      </c>
      <c r="CA561" t="s">
        <v>415</v>
      </c>
      <c r="CB561" t="s">
        <v>415</v>
      </c>
      <c r="CC561" t="s">
        <v>415</v>
      </c>
      <c r="CD561" t="s">
        <v>415</v>
      </c>
      <c r="CE561" t="s">
        <v>415</v>
      </c>
      <c r="CF561" t="s">
        <v>415</v>
      </c>
      <c r="CG561" t="s">
        <v>415</v>
      </c>
      <c r="CH561" t="s">
        <v>415</v>
      </c>
      <c r="CI561" t="s">
        <v>415</v>
      </c>
      <c r="CJ561" t="s">
        <v>415</v>
      </c>
      <c r="CK561" t="s">
        <v>415</v>
      </c>
      <c r="CL561" t="s">
        <v>415</v>
      </c>
      <c r="CM561" t="s">
        <v>415</v>
      </c>
      <c r="CN561" t="s">
        <v>415</v>
      </c>
      <c r="CO561" t="s">
        <v>415</v>
      </c>
      <c r="CP561" t="s">
        <v>415</v>
      </c>
      <c r="CQ561" t="s">
        <v>415</v>
      </c>
      <c r="CR561" t="s">
        <v>415</v>
      </c>
      <c r="CS561" t="s">
        <v>415</v>
      </c>
      <c r="CT561" t="s">
        <v>415</v>
      </c>
      <c r="CU561" t="s">
        <v>415</v>
      </c>
      <c r="CV561" t="s">
        <v>415</v>
      </c>
    </row>
    <row r="562" spans="1:100" hidden="1" x14ac:dyDescent="0.25">
      <c r="A562" t="s">
        <v>180</v>
      </c>
      <c r="B562" t="s">
        <v>415</v>
      </c>
      <c r="C562" t="s">
        <v>415</v>
      </c>
      <c r="D562" t="s">
        <v>415</v>
      </c>
      <c r="E562" t="s">
        <v>415</v>
      </c>
      <c r="F562" t="s">
        <v>415</v>
      </c>
      <c r="G562" t="s">
        <v>415</v>
      </c>
      <c r="H562" t="s">
        <v>415</v>
      </c>
      <c r="I562" t="s">
        <v>415</v>
      </c>
      <c r="J562" t="s">
        <v>415</v>
      </c>
      <c r="K562" t="s">
        <v>415</v>
      </c>
      <c r="L562" t="s">
        <v>415</v>
      </c>
      <c r="M562" t="s">
        <v>415</v>
      </c>
      <c r="N562" t="s">
        <v>415</v>
      </c>
      <c r="O562" t="s">
        <v>415</v>
      </c>
      <c r="P562" t="s">
        <v>415</v>
      </c>
      <c r="Q562" t="s">
        <v>415</v>
      </c>
      <c r="R562" t="s">
        <v>415</v>
      </c>
      <c r="S562" t="s">
        <v>415</v>
      </c>
      <c r="T562" t="s">
        <v>415</v>
      </c>
      <c r="U562" t="s">
        <v>415</v>
      </c>
      <c r="V562" t="s">
        <v>415</v>
      </c>
      <c r="W562" t="s">
        <v>415</v>
      </c>
      <c r="X562" t="s">
        <v>415</v>
      </c>
      <c r="Y562" t="s">
        <v>415</v>
      </c>
      <c r="Z562" t="s">
        <v>415</v>
      </c>
      <c r="AA562" t="s">
        <v>415</v>
      </c>
      <c r="AB562" t="s">
        <v>415</v>
      </c>
      <c r="AC562" t="s">
        <v>415</v>
      </c>
      <c r="AD562" t="s">
        <v>415</v>
      </c>
      <c r="AE562" t="s">
        <v>415</v>
      </c>
      <c r="AF562" t="s">
        <v>415</v>
      </c>
      <c r="AG562" t="s">
        <v>415</v>
      </c>
      <c r="AH562" t="s">
        <v>415</v>
      </c>
      <c r="AI562" t="s">
        <v>415</v>
      </c>
      <c r="AJ562" t="s">
        <v>415</v>
      </c>
      <c r="AK562" t="s">
        <v>415</v>
      </c>
      <c r="AL562" t="s">
        <v>415</v>
      </c>
      <c r="AM562" t="s">
        <v>415</v>
      </c>
      <c r="AN562" t="s">
        <v>415</v>
      </c>
      <c r="AO562" t="s">
        <v>415</v>
      </c>
      <c r="AP562" t="s">
        <v>415</v>
      </c>
      <c r="AQ562" t="s">
        <v>415</v>
      </c>
      <c r="AR562" t="s">
        <v>415</v>
      </c>
      <c r="AS562" t="s">
        <v>415</v>
      </c>
      <c r="AT562" t="s">
        <v>415</v>
      </c>
      <c r="AU562" t="s">
        <v>415</v>
      </c>
      <c r="AV562" t="s">
        <v>415</v>
      </c>
      <c r="AW562" t="s">
        <v>415</v>
      </c>
      <c r="AX562" t="s">
        <v>415</v>
      </c>
      <c r="AZ562" t="s">
        <v>415</v>
      </c>
      <c r="BA562" t="s">
        <v>415</v>
      </c>
      <c r="BB562" t="s">
        <v>415</v>
      </c>
      <c r="BC562" t="s">
        <v>415</v>
      </c>
      <c r="BD562" t="s">
        <v>415</v>
      </c>
      <c r="BE562" t="s">
        <v>415</v>
      </c>
      <c r="BF562" t="s">
        <v>415</v>
      </c>
      <c r="BG562" t="s">
        <v>415</v>
      </c>
      <c r="BH562" t="s">
        <v>415</v>
      </c>
      <c r="BI562" t="s">
        <v>415</v>
      </c>
      <c r="BJ562" t="s">
        <v>415</v>
      </c>
      <c r="BK562" t="s">
        <v>415</v>
      </c>
      <c r="BL562" t="s">
        <v>415</v>
      </c>
      <c r="BM562" t="s">
        <v>415</v>
      </c>
      <c r="BN562" t="s">
        <v>415</v>
      </c>
      <c r="BO562" t="s">
        <v>415</v>
      </c>
      <c r="BP562" t="s">
        <v>415</v>
      </c>
      <c r="BQ562" t="s">
        <v>415</v>
      </c>
      <c r="BR562" t="s">
        <v>415</v>
      </c>
      <c r="BS562" t="s">
        <v>415</v>
      </c>
      <c r="BT562" t="s">
        <v>415</v>
      </c>
      <c r="BU562" t="s">
        <v>415</v>
      </c>
      <c r="BV562" t="s">
        <v>415</v>
      </c>
      <c r="BW562" t="s">
        <v>415</v>
      </c>
      <c r="BX562" t="s">
        <v>415</v>
      </c>
      <c r="BY562" t="s">
        <v>415</v>
      </c>
      <c r="BZ562" t="s">
        <v>415</v>
      </c>
      <c r="CA562" t="s">
        <v>415</v>
      </c>
      <c r="CB562" t="s">
        <v>415</v>
      </c>
      <c r="CC562" t="s">
        <v>415</v>
      </c>
      <c r="CD562" t="s">
        <v>415</v>
      </c>
      <c r="CE562" t="s">
        <v>415</v>
      </c>
      <c r="CF562" t="s">
        <v>415</v>
      </c>
      <c r="CG562" t="s">
        <v>415</v>
      </c>
      <c r="CH562" t="s">
        <v>415</v>
      </c>
      <c r="CI562" t="s">
        <v>415</v>
      </c>
      <c r="CJ562" t="s">
        <v>415</v>
      </c>
      <c r="CK562" t="s">
        <v>415</v>
      </c>
      <c r="CL562" t="s">
        <v>415</v>
      </c>
      <c r="CM562" t="s">
        <v>415</v>
      </c>
      <c r="CN562" t="s">
        <v>415</v>
      </c>
      <c r="CO562" t="s">
        <v>415</v>
      </c>
      <c r="CP562" t="s">
        <v>415</v>
      </c>
      <c r="CQ562" t="s">
        <v>415</v>
      </c>
      <c r="CR562" t="s">
        <v>415</v>
      </c>
      <c r="CS562" t="s">
        <v>415</v>
      </c>
      <c r="CT562" t="s">
        <v>415</v>
      </c>
      <c r="CU562" t="s">
        <v>415</v>
      </c>
      <c r="CV562" t="s">
        <v>415</v>
      </c>
    </row>
    <row r="563" spans="1:100" hidden="1" x14ac:dyDescent="0.25">
      <c r="A563" t="s">
        <v>119</v>
      </c>
      <c r="B563" t="s">
        <v>415</v>
      </c>
      <c r="C563" t="s">
        <v>415</v>
      </c>
      <c r="D563" t="s">
        <v>415</v>
      </c>
      <c r="E563" t="s">
        <v>415</v>
      </c>
      <c r="F563" t="s">
        <v>415</v>
      </c>
      <c r="G563" t="s">
        <v>415</v>
      </c>
      <c r="H563" t="s">
        <v>415</v>
      </c>
      <c r="I563" t="s">
        <v>415</v>
      </c>
      <c r="J563" t="s">
        <v>415</v>
      </c>
      <c r="K563" t="s">
        <v>415</v>
      </c>
      <c r="L563" t="s">
        <v>415</v>
      </c>
      <c r="M563" t="s">
        <v>415</v>
      </c>
      <c r="N563" t="s">
        <v>415</v>
      </c>
      <c r="O563" t="s">
        <v>415</v>
      </c>
      <c r="P563" t="s">
        <v>415</v>
      </c>
      <c r="Q563" t="s">
        <v>415</v>
      </c>
      <c r="R563" t="s">
        <v>415</v>
      </c>
      <c r="S563" t="s">
        <v>415</v>
      </c>
      <c r="T563" t="s">
        <v>415</v>
      </c>
      <c r="U563" t="s">
        <v>415</v>
      </c>
      <c r="V563" t="s">
        <v>415</v>
      </c>
      <c r="W563" t="s">
        <v>415</v>
      </c>
      <c r="X563" t="s">
        <v>415</v>
      </c>
      <c r="Y563" t="s">
        <v>415</v>
      </c>
      <c r="Z563" t="s">
        <v>415</v>
      </c>
      <c r="AA563" t="s">
        <v>415</v>
      </c>
      <c r="AB563" t="s">
        <v>415</v>
      </c>
      <c r="AC563" t="s">
        <v>415</v>
      </c>
      <c r="AD563" t="s">
        <v>415</v>
      </c>
      <c r="AE563" t="s">
        <v>415</v>
      </c>
      <c r="AF563" t="s">
        <v>415</v>
      </c>
      <c r="AG563" t="s">
        <v>415</v>
      </c>
      <c r="AH563" t="s">
        <v>415</v>
      </c>
      <c r="AI563" t="s">
        <v>415</v>
      </c>
      <c r="AJ563" t="s">
        <v>415</v>
      </c>
      <c r="AK563" t="s">
        <v>415</v>
      </c>
      <c r="AL563" t="s">
        <v>415</v>
      </c>
      <c r="AM563" t="s">
        <v>415</v>
      </c>
      <c r="AN563" t="s">
        <v>415</v>
      </c>
      <c r="AO563" t="s">
        <v>415</v>
      </c>
      <c r="AP563" t="s">
        <v>415</v>
      </c>
      <c r="AQ563" t="s">
        <v>415</v>
      </c>
      <c r="AR563" t="s">
        <v>415</v>
      </c>
      <c r="AS563" t="s">
        <v>415</v>
      </c>
      <c r="AT563" t="s">
        <v>415</v>
      </c>
      <c r="AU563" t="s">
        <v>415</v>
      </c>
      <c r="AV563" t="s">
        <v>415</v>
      </c>
      <c r="AW563" t="s">
        <v>415</v>
      </c>
      <c r="AX563" t="s">
        <v>415</v>
      </c>
      <c r="AZ563" t="s">
        <v>415</v>
      </c>
      <c r="BA563" t="s">
        <v>415</v>
      </c>
      <c r="BB563" t="s">
        <v>415</v>
      </c>
      <c r="BC563" t="s">
        <v>415</v>
      </c>
      <c r="BD563" t="s">
        <v>415</v>
      </c>
      <c r="BE563" t="s">
        <v>415</v>
      </c>
      <c r="BF563" t="s">
        <v>415</v>
      </c>
      <c r="BG563" t="s">
        <v>415</v>
      </c>
      <c r="BH563" t="s">
        <v>415</v>
      </c>
      <c r="BI563" t="s">
        <v>415</v>
      </c>
      <c r="BJ563" t="s">
        <v>415</v>
      </c>
      <c r="BK563" t="s">
        <v>415</v>
      </c>
      <c r="BL563" t="s">
        <v>415</v>
      </c>
      <c r="BM563" t="s">
        <v>415</v>
      </c>
      <c r="BN563" t="s">
        <v>415</v>
      </c>
      <c r="BO563" t="s">
        <v>415</v>
      </c>
      <c r="BP563" t="s">
        <v>415</v>
      </c>
      <c r="BQ563" t="s">
        <v>415</v>
      </c>
      <c r="BR563" t="s">
        <v>415</v>
      </c>
      <c r="BS563" t="s">
        <v>415</v>
      </c>
      <c r="BT563" t="s">
        <v>415</v>
      </c>
      <c r="BU563" t="s">
        <v>415</v>
      </c>
      <c r="BV563" t="s">
        <v>415</v>
      </c>
      <c r="BW563" t="s">
        <v>415</v>
      </c>
      <c r="BX563" t="s">
        <v>415</v>
      </c>
      <c r="BY563" t="s">
        <v>415</v>
      </c>
      <c r="BZ563" t="s">
        <v>415</v>
      </c>
      <c r="CA563" t="s">
        <v>415</v>
      </c>
      <c r="CB563" t="s">
        <v>415</v>
      </c>
      <c r="CC563" t="s">
        <v>415</v>
      </c>
      <c r="CD563" t="s">
        <v>415</v>
      </c>
      <c r="CE563" t="s">
        <v>415</v>
      </c>
      <c r="CF563" t="s">
        <v>415</v>
      </c>
      <c r="CG563" t="s">
        <v>415</v>
      </c>
      <c r="CH563" t="s">
        <v>415</v>
      </c>
      <c r="CI563" t="s">
        <v>415</v>
      </c>
      <c r="CJ563" t="s">
        <v>415</v>
      </c>
      <c r="CK563" t="s">
        <v>415</v>
      </c>
      <c r="CL563" t="s">
        <v>415</v>
      </c>
      <c r="CM563" t="s">
        <v>415</v>
      </c>
      <c r="CN563" t="s">
        <v>415</v>
      </c>
      <c r="CO563" t="s">
        <v>415</v>
      </c>
      <c r="CP563" t="s">
        <v>415</v>
      </c>
      <c r="CQ563" t="s">
        <v>415</v>
      </c>
      <c r="CR563" t="s">
        <v>415</v>
      </c>
      <c r="CS563" t="s">
        <v>415</v>
      </c>
      <c r="CT563" t="s">
        <v>415</v>
      </c>
      <c r="CU563" t="s">
        <v>415</v>
      </c>
      <c r="CV563" t="s">
        <v>415</v>
      </c>
    </row>
    <row r="564" spans="1:100" hidden="1" x14ac:dyDescent="0.25">
      <c r="A564" t="s">
        <v>122</v>
      </c>
      <c r="B564" t="s">
        <v>415</v>
      </c>
      <c r="C564" t="s">
        <v>415</v>
      </c>
      <c r="D564" t="s">
        <v>415</v>
      </c>
      <c r="E564" t="s">
        <v>415</v>
      </c>
      <c r="F564" t="s">
        <v>415</v>
      </c>
      <c r="G564" t="s">
        <v>415</v>
      </c>
      <c r="H564" t="s">
        <v>415</v>
      </c>
      <c r="I564" t="s">
        <v>415</v>
      </c>
      <c r="J564" t="s">
        <v>415</v>
      </c>
      <c r="K564" t="s">
        <v>415</v>
      </c>
      <c r="L564" t="s">
        <v>415</v>
      </c>
      <c r="M564" t="s">
        <v>415</v>
      </c>
      <c r="N564" t="s">
        <v>415</v>
      </c>
      <c r="O564" t="s">
        <v>415</v>
      </c>
      <c r="P564" t="s">
        <v>415</v>
      </c>
      <c r="Q564" t="s">
        <v>415</v>
      </c>
      <c r="R564" t="s">
        <v>415</v>
      </c>
      <c r="S564" t="s">
        <v>415</v>
      </c>
      <c r="T564" t="s">
        <v>415</v>
      </c>
      <c r="U564" t="s">
        <v>415</v>
      </c>
      <c r="V564" t="s">
        <v>415</v>
      </c>
      <c r="W564" t="s">
        <v>415</v>
      </c>
      <c r="X564" t="s">
        <v>415</v>
      </c>
      <c r="Y564" t="s">
        <v>415</v>
      </c>
      <c r="Z564" t="s">
        <v>415</v>
      </c>
      <c r="AA564" t="s">
        <v>415</v>
      </c>
      <c r="AB564" t="s">
        <v>415</v>
      </c>
      <c r="AC564" t="s">
        <v>415</v>
      </c>
      <c r="AD564" t="s">
        <v>415</v>
      </c>
      <c r="AE564" t="s">
        <v>415</v>
      </c>
      <c r="AF564" t="s">
        <v>415</v>
      </c>
      <c r="AG564" t="s">
        <v>415</v>
      </c>
      <c r="AH564" t="s">
        <v>415</v>
      </c>
      <c r="AI564" t="s">
        <v>415</v>
      </c>
      <c r="AJ564" t="s">
        <v>415</v>
      </c>
      <c r="AK564" t="s">
        <v>415</v>
      </c>
      <c r="AL564" t="s">
        <v>415</v>
      </c>
      <c r="AM564" t="s">
        <v>415</v>
      </c>
      <c r="AN564" t="s">
        <v>415</v>
      </c>
      <c r="AO564" t="s">
        <v>415</v>
      </c>
      <c r="AP564" t="s">
        <v>415</v>
      </c>
      <c r="AQ564" t="s">
        <v>415</v>
      </c>
      <c r="AR564" t="s">
        <v>415</v>
      </c>
      <c r="AS564" t="s">
        <v>415</v>
      </c>
      <c r="AT564" t="s">
        <v>415</v>
      </c>
      <c r="AU564" t="s">
        <v>415</v>
      </c>
      <c r="AV564" t="s">
        <v>415</v>
      </c>
      <c r="AW564" t="s">
        <v>415</v>
      </c>
      <c r="AX564" t="s">
        <v>415</v>
      </c>
      <c r="AZ564" t="s">
        <v>415</v>
      </c>
      <c r="BA564" t="s">
        <v>415</v>
      </c>
      <c r="BB564" t="s">
        <v>415</v>
      </c>
      <c r="BC564" t="s">
        <v>415</v>
      </c>
      <c r="BD564" t="s">
        <v>415</v>
      </c>
      <c r="BE564" t="s">
        <v>415</v>
      </c>
      <c r="BF564" t="s">
        <v>415</v>
      </c>
      <c r="BG564" t="s">
        <v>415</v>
      </c>
      <c r="BH564" t="s">
        <v>415</v>
      </c>
      <c r="BI564" t="s">
        <v>415</v>
      </c>
      <c r="BJ564" t="s">
        <v>415</v>
      </c>
      <c r="BK564" t="s">
        <v>415</v>
      </c>
      <c r="BL564" t="s">
        <v>415</v>
      </c>
      <c r="BM564" t="s">
        <v>415</v>
      </c>
      <c r="BN564" t="s">
        <v>415</v>
      </c>
      <c r="BO564" t="s">
        <v>415</v>
      </c>
      <c r="BP564" t="s">
        <v>415</v>
      </c>
      <c r="BQ564" t="s">
        <v>415</v>
      </c>
      <c r="BR564" t="s">
        <v>415</v>
      </c>
      <c r="BS564" t="s">
        <v>415</v>
      </c>
      <c r="BT564" t="s">
        <v>415</v>
      </c>
      <c r="BU564" t="s">
        <v>415</v>
      </c>
      <c r="BV564" t="s">
        <v>415</v>
      </c>
      <c r="BW564" t="s">
        <v>415</v>
      </c>
      <c r="BX564" t="s">
        <v>415</v>
      </c>
      <c r="BY564" t="s">
        <v>415</v>
      </c>
      <c r="BZ564" t="s">
        <v>415</v>
      </c>
      <c r="CA564" t="s">
        <v>415</v>
      </c>
      <c r="CB564" t="s">
        <v>415</v>
      </c>
      <c r="CC564" t="s">
        <v>415</v>
      </c>
      <c r="CD564" t="s">
        <v>415</v>
      </c>
      <c r="CE564" t="s">
        <v>415</v>
      </c>
      <c r="CF564" t="s">
        <v>415</v>
      </c>
      <c r="CG564" t="s">
        <v>415</v>
      </c>
      <c r="CH564" t="s">
        <v>415</v>
      </c>
      <c r="CI564" t="s">
        <v>415</v>
      </c>
      <c r="CJ564" t="s">
        <v>415</v>
      </c>
      <c r="CK564" t="s">
        <v>415</v>
      </c>
      <c r="CL564" t="s">
        <v>415</v>
      </c>
      <c r="CM564" t="s">
        <v>415</v>
      </c>
      <c r="CN564" t="s">
        <v>415</v>
      </c>
      <c r="CO564" t="s">
        <v>415</v>
      </c>
      <c r="CP564" t="s">
        <v>415</v>
      </c>
      <c r="CQ564" t="s">
        <v>415</v>
      </c>
      <c r="CR564" t="s">
        <v>415</v>
      </c>
      <c r="CS564" t="s">
        <v>415</v>
      </c>
      <c r="CT564" t="s">
        <v>415</v>
      </c>
      <c r="CU564" t="s">
        <v>415</v>
      </c>
      <c r="CV564" t="s">
        <v>415</v>
      </c>
    </row>
    <row r="565" spans="1:100" hidden="1" x14ac:dyDescent="0.25">
      <c r="A565" t="s">
        <v>126</v>
      </c>
      <c r="B565" t="s">
        <v>415</v>
      </c>
      <c r="C565" t="s">
        <v>415</v>
      </c>
      <c r="D565" t="s">
        <v>415</v>
      </c>
      <c r="E565" t="s">
        <v>415</v>
      </c>
      <c r="F565" t="s">
        <v>415</v>
      </c>
      <c r="G565" t="s">
        <v>415</v>
      </c>
      <c r="H565" t="s">
        <v>415</v>
      </c>
      <c r="I565" t="s">
        <v>415</v>
      </c>
      <c r="J565" t="s">
        <v>415</v>
      </c>
      <c r="K565" t="s">
        <v>415</v>
      </c>
      <c r="L565" t="s">
        <v>415</v>
      </c>
      <c r="M565" t="s">
        <v>415</v>
      </c>
      <c r="N565" t="s">
        <v>415</v>
      </c>
      <c r="O565" t="s">
        <v>415</v>
      </c>
      <c r="P565" t="s">
        <v>415</v>
      </c>
      <c r="Q565" t="s">
        <v>415</v>
      </c>
      <c r="R565" t="s">
        <v>415</v>
      </c>
      <c r="S565" t="s">
        <v>415</v>
      </c>
      <c r="T565" t="s">
        <v>415</v>
      </c>
      <c r="U565" t="s">
        <v>415</v>
      </c>
      <c r="V565" t="s">
        <v>415</v>
      </c>
      <c r="W565" t="s">
        <v>415</v>
      </c>
      <c r="X565" t="s">
        <v>415</v>
      </c>
      <c r="Y565" t="s">
        <v>415</v>
      </c>
      <c r="Z565" t="s">
        <v>415</v>
      </c>
      <c r="AA565" t="s">
        <v>415</v>
      </c>
      <c r="AB565" t="s">
        <v>415</v>
      </c>
      <c r="AC565" t="s">
        <v>415</v>
      </c>
      <c r="AD565" t="s">
        <v>415</v>
      </c>
      <c r="AE565" t="s">
        <v>415</v>
      </c>
      <c r="AF565" t="s">
        <v>415</v>
      </c>
      <c r="AG565" t="s">
        <v>415</v>
      </c>
      <c r="AH565" t="s">
        <v>415</v>
      </c>
      <c r="AI565" t="s">
        <v>415</v>
      </c>
      <c r="AJ565" t="s">
        <v>415</v>
      </c>
      <c r="AK565" t="s">
        <v>415</v>
      </c>
      <c r="AL565" t="s">
        <v>415</v>
      </c>
      <c r="AM565" t="s">
        <v>415</v>
      </c>
      <c r="AN565" t="s">
        <v>415</v>
      </c>
      <c r="AO565" t="s">
        <v>415</v>
      </c>
      <c r="AP565" t="s">
        <v>415</v>
      </c>
      <c r="AQ565" t="s">
        <v>415</v>
      </c>
      <c r="AR565" t="s">
        <v>415</v>
      </c>
      <c r="AS565" t="s">
        <v>415</v>
      </c>
      <c r="AT565" t="s">
        <v>415</v>
      </c>
      <c r="AU565" t="s">
        <v>415</v>
      </c>
      <c r="AV565" t="s">
        <v>415</v>
      </c>
      <c r="AW565" t="s">
        <v>415</v>
      </c>
      <c r="AX565" t="s">
        <v>415</v>
      </c>
      <c r="AZ565" t="s">
        <v>415</v>
      </c>
      <c r="BA565" t="s">
        <v>415</v>
      </c>
      <c r="BB565" t="s">
        <v>415</v>
      </c>
      <c r="BC565" t="s">
        <v>415</v>
      </c>
      <c r="BD565" t="s">
        <v>415</v>
      </c>
      <c r="BE565" t="s">
        <v>415</v>
      </c>
      <c r="BF565" t="s">
        <v>415</v>
      </c>
      <c r="BG565" t="s">
        <v>415</v>
      </c>
      <c r="BH565" t="s">
        <v>415</v>
      </c>
      <c r="BI565" t="s">
        <v>415</v>
      </c>
      <c r="BJ565" t="s">
        <v>415</v>
      </c>
      <c r="BK565" t="s">
        <v>415</v>
      </c>
      <c r="BL565" t="s">
        <v>415</v>
      </c>
      <c r="BM565" t="s">
        <v>415</v>
      </c>
      <c r="BN565" t="s">
        <v>415</v>
      </c>
      <c r="BO565" t="s">
        <v>415</v>
      </c>
      <c r="BP565" t="s">
        <v>415</v>
      </c>
      <c r="BQ565" t="s">
        <v>415</v>
      </c>
      <c r="BR565" t="s">
        <v>415</v>
      </c>
      <c r="BS565" t="s">
        <v>415</v>
      </c>
      <c r="BT565" t="s">
        <v>415</v>
      </c>
      <c r="BU565" t="s">
        <v>415</v>
      </c>
      <c r="BV565" t="s">
        <v>415</v>
      </c>
      <c r="BW565" t="s">
        <v>415</v>
      </c>
      <c r="BX565" t="s">
        <v>415</v>
      </c>
      <c r="BY565" t="s">
        <v>415</v>
      </c>
      <c r="BZ565" t="s">
        <v>415</v>
      </c>
      <c r="CA565" t="s">
        <v>415</v>
      </c>
      <c r="CB565" t="s">
        <v>415</v>
      </c>
      <c r="CC565" t="s">
        <v>415</v>
      </c>
      <c r="CD565" t="s">
        <v>415</v>
      </c>
      <c r="CE565" t="s">
        <v>415</v>
      </c>
      <c r="CF565" t="s">
        <v>415</v>
      </c>
      <c r="CG565" t="s">
        <v>415</v>
      </c>
      <c r="CH565" t="s">
        <v>415</v>
      </c>
      <c r="CI565" t="s">
        <v>415</v>
      </c>
      <c r="CJ565" t="s">
        <v>415</v>
      </c>
      <c r="CK565" t="s">
        <v>415</v>
      </c>
      <c r="CL565" t="s">
        <v>415</v>
      </c>
      <c r="CM565" t="s">
        <v>415</v>
      </c>
      <c r="CN565" t="s">
        <v>415</v>
      </c>
      <c r="CO565" t="s">
        <v>415</v>
      </c>
      <c r="CP565" t="s">
        <v>415</v>
      </c>
      <c r="CQ565" t="s">
        <v>415</v>
      </c>
      <c r="CR565" t="s">
        <v>415</v>
      </c>
      <c r="CS565" t="s">
        <v>415</v>
      </c>
      <c r="CT565" t="s">
        <v>415</v>
      </c>
      <c r="CU565" t="s">
        <v>415</v>
      </c>
      <c r="CV565" t="s">
        <v>415</v>
      </c>
    </row>
    <row r="566" spans="1:100" hidden="1" x14ac:dyDescent="0.25">
      <c r="A566" t="s">
        <v>128</v>
      </c>
      <c r="B566" t="s">
        <v>415</v>
      </c>
      <c r="C566" t="s">
        <v>415</v>
      </c>
      <c r="D566" t="s">
        <v>415</v>
      </c>
      <c r="E566" t="s">
        <v>415</v>
      </c>
      <c r="F566" t="s">
        <v>415</v>
      </c>
      <c r="G566" t="s">
        <v>415</v>
      </c>
      <c r="H566" t="s">
        <v>415</v>
      </c>
      <c r="I566" t="s">
        <v>415</v>
      </c>
      <c r="J566" t="s">
        <v>415</v>
      </c>
      <c r="K566" t="s">
        <v>415</v>
      </c>
      <c r="L566" t="s">
        <v>415</v>
      </c>
      <c r="M566" t="s">
        <v>415</v>
      </c>
      <c r="N566" t="s">
        <v>415</v>
      </c>
      <c r="O566" t="s">
        <v>415</v>
      </c>
      <c r="P566" t="s">
        <v>415</v>
      </c>
      <c r="Q566" t="s">
        <v>415</v>
      </c>
      <c r="R566" t="s">
        <v>415</v>
      </c>
      <c r="S566" t="s">
        <v>415</v>
      </c>
      <c r="T566" t="s">
        <v>415</v>
      </c>
      <c r="U566" t="s">
        <v>415</v>
      </c>
      <c r="V566" t="s">
        <v>415</v>
      </c>
      <c r="W566" t="s">
        <v>415</v>
      </c>
      <c r="X566" t="s">
        <v>415</v>
      </c>
      <c r="Y566" t="s">
        <v>415</v>
      </c>
      <c r="Z566" t="s">
        <v>415</v>
      </c>
      <c r="AA566" t="s">
        <v>415</v>
      </c>
      <c r="AB566" t="s">
        <v>415</v>
      </c>
      <c r="AC566" t="s">
        <v>415</v>
      </c>
      <c r="AD566" t="s">
        <v>415</v>
      </c>
      <c r="AE566" t="s">
        <v>415</v>
      </c>
      <c r="AF566" t="s">
        <v>415</v>
      </c>
      <c r="AG566" t="s">
        <v>415</v>
      </c>
      <c r="AH566" t="s">
        <v>415</v>
      </c>
      <c r="AI566" t="s">
        <v>415</v>
      </c>
      <c r="AJ566" t="s">
        <v>415</v>
      </c>
      <c r="AK566" t="s">
        <v>415</v>
      </c>
      <c r="AL566" t="s">
        <v>415</v>
      </c>
      <c r="AM566" t="s">
        <v>415</v>
      </c>
      <c r="AN566" t="s">
        <v>415</v>
      </c>
      <c r="AO566" t="s">
        <v>415</v>
      </c>
      <c r="AP566" t="s">
        <v>415</v>
      </c>
      <c r="AQ566" t="s">
        <v>415</v>
      </c>
      <c r="AR566" t="s">
        <v>415</v>
      </c>
      <c r="AS566" t="s">
        <v>415</v>
      </c>
      <c r="AT566" t="s">
        <v>415</v>
      </c>
      <c r="AU566" t="s">
        <v>415</v>
      </c>
      <c r="AV566" t="s">
        <v>415</v>
      </c>
      <c r="AW566" t="s">
        <v>415</v>
      </c>
      <c r="AX566" t="s">
        <v>415</v>
      </c>
      <c r="AZ566" t="s">
        <v>415</v>
      </c>
      <c r="BA566" t="s">
        <v>415</v>
      </c>
      <c r="BB566" t="s">
        <v>415</v>
      </c>
      <c r="BC566" t="s">
        <v>415</v>
      </c>
      <c r="BD566" t="s">
        <v>415</v>
      </c>
      <c r="BE566" t="s">
        <v>415</v>
      </c>
      <c r="BF566" t="s">
        <v>415</v>
      </c>
      <c r="BG566" t="s">
        <v>415</v>
      </c>
      <c r="BH566" t="s">
        <v>415</v>
      </c>
      <c r="BI566" t="s">
        <v>415</v>
      </c>
      <c r="BJ566" t="s">
        <v>415</v>
      </c>
      <c r="BK566" t="s">
        <v>415</v>
      </c>
      <c r="BL566" t="s">
        <v>415</v>
      </c>
      <c r="BM566" t="s">
        <v>415</v>
      </c>
      <c r="BN566" t="s">
        <v>415</v>
      </c>
      <c r="BO566" t="s">
        <v>415</v>
      </c>
      <c r="BP566" t="s">
        <v>415</v>
      </c>
      <c r="BQ566" t="s">
        <v>415</v>
      </c>
      <c r="BR566" t="s">
        <v>415</v>
      </c>
      <c r="BS566" t="s">
        <v>415</v>
      </c>
      <c r="BT566" t="s">
        <v>415</v>
      </c>
      <c r="BU566" t="s">
        <v>415</v>
      </c>
      <c r="BV566" t="s">
        <v>415</v>
      </c>
      <c r="BW566" t="s">
        <v>415</v>
      </c>
      <c r="BX566" t="s">
        <v>415</v>
      </c>
      <c r="BY566" t="s">
        <v>415</v>
      </c>
      <c r="BZ566" t="s">
        <v>415</v>
      </c>
      <c r="CA566" t="s">
        <v>415</v>
      </c>
      <c r="CB566" t="s">
        <v>415</v>
      </c>
      <c r="CC566" t="s">
        <v>415</v>
      </c>
      <c r="CD566" t="s">
        <v>415</v>
      </c>
      <c r="CE566" t="s">
        <v>415</v>
      </c>
      <c r="CF566" t="s">
        <v>415</v>
      </c>
      <c r="CG566" t="s">
        <v>415</v>
      </c>
      <c r="CH566" t="s">
        <v>415</v>
      </c>
      <c r="CI566" t="s">
        <v>415</v>
      </c>
      <c r="CJ566" t="s">
        <v>415</v>
      </c>
      <c r="CK566" t="s">
        <v>415</v>
      </c>
      <c r="CL566" t="s">
        <v>415</v>
      </c>
      <c r="CM566" t="s">
        <v>415</v>
      </c>
      <c r="CN566" t="s">
        <v>415</v>
      </c>
      <c r="CO566" t="s">
        <v>415</v>
      </c>
      <c r="CP566" t="s">
        <v>415</v>
      </c>
      <c r="CQ566" t="s">
        <v>415</v>
      </c>
      <c r="CR566" t="s">
        <v>415</v>
      </c>
      <c r="CS566" t="s">
        <v>415</v>
      </c>
      <c r="CT566" t="s">
        <v>415</v>
      </c>
      <c r="CU566" t="s">
        <v>415</v>
      </c>
      <c r="CV566" t="s">
        <v>415</v>
      </c>
    </row>
    <row r="567" spans="1:100" hidden="1" x14ac:dyDescent="0.25">
      <c r="A567" t="s">
        <v>131</v>
      </c>
      <c r="B567" t="s">
        <v>415</v>
      </c>
      <c r="C567" t="s">
        <v>415</v>
      </c>
      <c r="D567" t="s">
        <v>415</v>
      </c>
      <c r="E567" t="s">
        <v>415</v>
      </c>
      <c r="F567" t="s">
        <v>415</v>
      </c>
      <c r="G567" t="s">
        <v>415</v>
      </c>
      <c r="H567" t="s">
        <v>415</v>
      </c>
      <c r="I567" t="s">
        <v>415</v>
      </c>
      <c r="J567" t="s">
        <v>415</v>
      </c>
      <c r="K567" t="s">
        <v>415</v>
      </c>
      <c r="L567" t="s">
        <v>415</v>
      </c>
      <c r="M567" t="s">
        <v>415</v>
      </c>
      <c r="N567" t="s">
        <v>415</v>
      </c>
      <c r="O567" t="s">
        <v>415</v>
      </c>
      <c r="P567" t="s">
        <v>415</v>
      </c>
      <c r="Q567" t="s">
        <v>415</v>
      </c>
      <c r="R567" t="s">
        <v>415</v>
      </c>
      <c r="S567" t="s">
        <v>415</v>
      </c>
      <c r="T567" t="s">
        <v>415</v>
      </c>
      <c r="U567" t="s">
        <v>415</v>
      </c>
      <c r="V567" t="s">
        <v>415</v>
      </c>
      <c r="W567" t="s">
        <v>415</v>
      </c>
      <c r="X567" t="s">
        <v>415</v>
      </c>
      <c r="Y567" t="s">
        <v>415</v>
      </c>
      <c r="Z567" t="s">
        <v>415</v>
      </c>
      <c r="AA567" t="s">
        <v>415</v>
      </c>
      <c r="AB567" t="s">
        <v>415</v>
      </c>
      <c r="AC567" t="s">
        <v>415</v>
      </c>
      <c r="AD567" t="s">
        <v>415</v>
      </c>
      <c r="AE567" t="s">
        <v>415</v>
      </c>
      <c r="AF567" t="s">
        <v>415</v>
      </c>
      <c r="AG567" t="s">
        <v>415</v>
      </c>
      <c r="AH567" t="s">
        <v>415</v>
      </c>
      <c r="AI567" t="s">
        <v>415</v>
      </c>
      <c r="AJ567" t="s">
        <v>415</v>
      </c>
      <c r="AK567" t="s">
        <v>415</v>
      </c>
      <c r="AL567" t="s">
        <v>415</v>
      </c>
      <c r="AM567" t="s">
        <v>415</v>
      </c>
      <c r="AN567" t="s">
        <v>415</v>
      </c>
      <c r="AO567" t="s">
        <v>415</v>
      </c>
      <c r="AP567" t="s">
        <v>415</v>
      </c>
      <c r="AQ567" t="s">
        <v>415</v>
      </c>
      <c r="AR567" t="s">
        <v>415</v>
      </c>
      <c r="AS567" t="s">
        <v>415</v>
      </c>
      <c r="AT567" t="s">
        <v>415</v>
      </c>
      <c r="AU567" t="s">
        <v>415</v>
      </c>
      <c r="AV567" t="s">
        <v>415</v>
      </c>
      <c r="AW567" t="s">
        <v>415</v>
      </c>
      <c r="AX567" t="s">
        <v>415</v>
      </c>
      <c r="AZ567" t="s">
        <v>415</v>
      </c>
      <c r="BA567" t="s">
        <v>415</v>
      </c>
      <c r="BB567" t="s">
        <v>415</v>
      </c>
      <c r="BC567" t="s">
        <v>415</v>
      </c>
      <c r="BD567" t="s">
        <v>415</v>
      </c>
      <c r="BE567" t="s">
        <v>415</v>
      </c>
      <c r="BF567" t="s">
        <v>415</v>
      </c>
      <c r="BG567" t="s">
        <v>415</v>
      </c>
      <c r="BH567" t="s">
        <v>415</v>
      </c>
      <c r="BI567" t="s">
        <v>415</v>
      </c>
      <c r="BJ567" t="s">
        <v>415</v>
      </c>
      <c r="BK567" t="s">
        <v>415</v>
      </c>
      <c r="BL567" t="s">
        <v>415</v>
      </c>
      <c r="BM567" t="s">
        <v>415</v>
      </c>
      <c r="BN567" t="s">
        <v>415</v>
      </c>
      <c r="BO567" t="s">
        <v>415</v>
      </c>
      <c r="BP567" t="s">
        <v>415</v>
      </c>
      <c r="BQ567" t="s">
        <v>415</v>
      </c>
      <c r="BR567" t="s">
        <v>415</v>
      </c>
      <c r="BS567" t="s">
        <v>415</v>
      </c>
      <c r="BT567" t="s">
        <v>415</v>
      </c>
      <c r="BU567" t="s">
        <v>415</v>
      </c>
      <c r="BV567" t="s">
        <v>415</v>
      </c>
      <c r="BW567" t="s">
        <v>415</v>
      </c>
      <c r="BX567" t="s">
        <v>415</v>
      </c>
      <c r="BY567" t="s">
        <v>415</v>
      </c>
      <c r="BZ567" t="s">
        <v>415</v>
      </c>
      <c r="CA567" t="s">
        <v>415</v>
      </c>
      <c r="CB567" t="s">
        <v>415</v>
      </c>
      <c r="CC567" t="s">
        <v>415</v>
      </c>
      <c r="CD567" t="s">
        <v>415</v>
      </c>
      <c r="CE567" t="s">
        <v>415</v>
      </c>
      <c r="CF567" t="s">
        <v>415</v>
      </c>
      <c r="CG567" t="s">
        <v>415</v>
      </c>
      <c r="CH567" t="s">
        <v>415</v>
      </c>
      <c r="CI567" t="s">
        <v>415</v>
      </c>
      <c r="CJ567" t="s">
        <v>415</v>
      </c>
      <c r="CK567" t="s">
        <v>415</v>
      </c>
      <c r="CL567" t="s">
        <v>415</v>
      </c>
      <c r="CM567" t="s">
        <v>415</v>
      </c>
      <c r="CN567" t="s">
        <v>415</v>
      </c>
      <c r="CO567" t="s">
        <v>415</v>
      </c>
      <c r="CP567" t="s">
        <v>415</v>
      </c>
      <c r="CQ567" t="s">
        <v>415</v>
      </c>
      <c r="CR567" t="s">
        <v>415</v>
      </c>
      <c r="CS567" t="s">
        <v>415</v>
      </c>
      <c r="CT567" t="s">
        <v>415</v>
      </c>
      <c r="CU567" t="s">
        <v>415</v>
      </c>
      <c r="CV567" t="s">
        <v>415</v>
      </c>
    </row>
    <row r="568" spans="1:100" hidden="1" x14ac:dyDescent="0.25">
      <c r="A568" t="s">
        <v>146</v>
      </c>
      <c r="B568" t="s">
        <v>415</v>
      </c>
      <c r="C568" t="s">
        <v>415</v>
      </c>
      <c r="D568" t="s">
        <v>415</v>
      </c>
      <c r="E568" t="s">
        <v>415</v>
      </c>
      <c r="F568" t="s">
        <v>415</v>
      </c>
      <c r="G568" t="s">
        <v>415</v>
      </c>
      <c r="H568" t="s">
        <v>415</v>
      </c>
      <c r="I568" t="s">
        <v>415</v>
      </c>
      <c r="J568" t="s">
        <v>415</v>
      </c>
      <c r="K568" t="s">
        <v>415</v>
      </c>
      <c r="L568" t="s">
        <v>415</v>
      </c>
      <c r="M568" t="s">
        <v>415</v>
      </c>
      <c r="N568" t="s">
        <v>415</v>
      </c>
      <c r="O568" t="s">
        <v>415</v>
      </c>
      <c r="P568" t="s">
        <v>415</v>
      </c>
      <c r="Q568" t="s">
        <v>415</v>
      </c>
      <c r="R568" t="s">
        <v>415</v>
      </c>
      <c r="S568" t="s">
        <v>415</v>
      </c>
      <c r="T568" t="s">
        <v>415</v>
      </c>
      <c r="U568" t="s">
        <v>415</v>
      </c>
      <c r="V568" t="s">
        <v>415</v>
      </c>
      <c r="W568" t="s">
        <v>415</v>
      </c>
      <c r="X568" t="s">
        <v>415</v>
      </c>
      <c r="Y568" t="s">
        <v>415</v>
      </c>
      <c r="Z568" t="s">
        <v>415</v>
      </c>
      <c r="AA568" t="s">
        <v>415</v>
      </c>
      <c r="AB568" t="s">
        <v>415</v>
      </c>
      <c r="AC568" t="s">
        <v>415</v>
      </c>
      <c r="AD568" t="s">
        <v>415</v>
      </c>
      <c r="AE568" t="s">
        <v>415</v>
      </c>
      <c r="AF568" t="s">
        <v>415</v>
      </c>
      <c r="AG568" t="s">
        <v>415</v>
      </c>
      <c r="AH568" t="s">
        <v>415</v>
      </c>
      <c r="AI568" t="s">
        <v>415</v>
      </c>
      <c r="AJ568" t="s">
        <v>415</v>
      </c>
      <c r="AK568" t="s">
        <v>415</v>
      </c>
      <c r="AL568" t="s">
        <v>415</v>
      </c>
      <c r="AM568" t="s">
        <v>415</v>
      </c>
      <c r="AN568" t="s">
        <v>415</v>
      </c>
      <c r="AO568" t="s">
        <v>415</v>
      </c>
      <c r="AP568" t="s">
        <v>415</v>
      </c>
      <c r="AQ568" t="s">
        <v>415</v>
      </c>
      <c r="AR568" t="s">
        <v>415</v>
      </c>
      <c r="AS568" t="s">
        <v>415</v>
      </c>
      <c r="AT568" t="s">
        <v>415</v>
      </c>
      <c r="AU568" t="s">
        <v>415</v>
      </c>
      <c r="AV568" t="s">
        <v>415</v>
      </c>
      <c r="AW568" t="s">
        <v>415</v>
      </c>
      <c r="AX568" t="s">
        <v>415</v>
      </c>
      <c r="AZ568" t="s">
        <v>415</v>
      </c>
      <c r="BA568" t="s">
        <v>415</v>
      </c>
      <c r="BB568" t="s">
        <v>415</v>
      </c>
      <c r="BC568" t="s">
        <v>415</v>
      </c>
      <c r="BD568" t="s">
        <v>415</v>
      </c>
      <c r="BE568" t="s">
        <v>415</v>
      </c>
      <c r="BF568" t="s">
        <v>415</v>
      </c>
      <c r="BG568" t="s">
        <v>415</v>
      </c>
      <c r="BH568" t="s">
        <v>415</v>
      </c>
      <c r="BI568" t="s">
        <v>415</v>
      </c>
      <c r="BJ568" t="s">
        <v>415</v>
      </c>
      <c r="BK568" t="s">
        <v>415</v>
      </c>
      <c r="BL568" t="s">
        <v>415</v>
      </c>
      <c r="BM568" t="s">
        <v>415</v>
      </c>
      <c r="BN568" t="s">
        <v>415</v>
      </c>
      <c r="BO568" t="s">
        <v>415</v>
      </c>
      <c r="BP568" t="s">
        <v>415</v>
      </c>
      <c r="BQ568" t="s">
        <v>415</v>
      </c>
      <c r="BR568" t="s">
        <v>415</v>
      </c>
      <c r="BS568" t="s">
        <v>415</v>
      </c>
      <c r="BT568" t="s">
        <v>415</v>
      </c>
      <c r="BU568" t="s">
        <v>415</v>
      </c>
      <c r="BV568" t="s">
        <v>415</v>
      </c>
      <c r="BW568" t="s">
        <v>415</v>
      </c>
      <c r="BX568" t="s">
        <v>415</v>
      </c>
      <c r="BY568" t="s">
        <v>415</v>
      </c>
      <c r="BZ568" t="s">
        <v>415</v>
      </c>
      <c r="CA568" t="s">
        <v>415</v>
      </c>
      <c r="CB568" t="s">
        <v>415</v>
      </c>
      <c r="CC568" t="s">
        <v>415</v>
      </c>
      <c r="CD568" t="s">
        <v>415</v>
      </c>
      <c r="CE568" t="s">
        <v>415</v>
      </c>
      <c r="CF568" t="s">
        <v>415</v>
      </c>
      <c r="CG568" t="s">
        <v>415</v>
      </c>
      <c r="CH568" t="s">
        <v>415</v>
      </c>
      <c r="CI568" t="s">
        <v>415</v>
      </c>
      <c r="CJ568" t="s">
        <v>415</v>
      </c>
      <c r="CK568" t="s">
        <v>415</v>
      </c>
      <c r="CL568" t="s">
        <v>415</v>
      </c>
      <c r="CM568" t="s">
        <v>415</v>
      </c>
      <c r="CN568" t="s">
        <v>415</v>
      </c>
      <c r="CO568" t="s">
        <v>415</v>
      </c>
      <c r="CP568" t="s">
        <v>415</v>
      </c>
      <c r="CQ568" t="s">
        <v>415</v>
      </c>
      <c r="CR568" t="s">
        <v>415</v>
      </c>
      <c r="CS568" t="s">
        <v>415</v>
      </c>
      <c r="CT568" t="s">
        <v>415</v>
      </c>
      <c r="CU568" t="s">
        <v>415</v>
      </c>
      <c r="CV568" t="s">
        <v>415</v>
      </c>
    </row>
    <row r="569" spans="1:100" hidden="1" x14ac:dyDescent="0.25">
      <c r="A569" t="s">
        <v>152</v>
      </c>
      <c r="B569" t="s">
        <v>415</v>
      </c>
      <c r="C569" t="s">
        <v>415</v>
      </c>
      <c r="D569" t="s">
        <v>415</v>
      </c>
      <c r="E569" t="s">
        <v>415</v>
      </c>
      <c r="F569" t="s">
        <v>415</v>
      </c>
      <c r="G569" t="s">
        <v>415</v>
      </c>
      <c r="H569" t="s">
        <v>415</v>
      </c>
      <c r="I569" t="s">
        <v>415</v>
      </c>
      <c r="J569" t="s">
        <v>415</v>
      </c>
      <c r="K569" t="s">
        <v>415</v>
      </c>
      <c r="L569" t="s">
        <v>415</v>
      </c>
      <c r="M569" t="s">
        <v>415</v>
      </c>
      <c r="N569" t="s">
        <v>415</v>
      </c>
      <c r="O569" t="s">
        <v>415</v>
      </c>
      <c r="P569" t="s">
        <v>415</v>
      </c>
      <c r="Q569" t="s">
        <v>415</v>
      </c>
      <c r="R569" t="s">
        <v>415</v>
      </c>
      <c r="S569" t="s">
        <v>415</v>
      </c>
      <c r="T569" t="s">
        <v>415</v>
      </c>
      <c r="U569" t="s">
        <v>415</v>
      </c>
      <c r="V569" t="s">
        <v>415</v>
      </c>
      <c r="W569" t="s">
        <v>415</v>
      </c>
      <c r="X569" t="s">
        <v>415</v>
      </c>
      <c r="Y569" t="s">
        <v>415</v>
      </c>
      <c r="Z569" t="s">
        <v>415</v>
      </c>
      <c r="AA569" t="s">
        <v>415</v>
      </c>
      <c r="AB569" t="s">
        <v>415</v>
      </c>
      <c r="AC569" t="s">
        <v>415</v>
      </c>
      <c r="AD569" t="s">
        <v>415</v>
      </c>
      <c r="AE569" t="s">
        <v>415</v>
      </c>
      <c r="AF569" t="s">
        <v>415</v>
      </c>
      <c r="AG569" t="s">
        <v>415</v>
      </c>
      <c r="AH569" t="s">
        <v>415</v>
      </c>
      <c r="AI569" t="s">
        <v>415</v>
      </c>
      <c r="AJ569" t="s">
        <v>415</v>
      </c>
      <c r="AK569" t="s">
        <v>415</v>
      </c>
      <c r="AL569" t="s">
        <v>415</v>
      </c>
      <c r="AM569" t="s">
        <v>415</v>
      </c>
      <c r="AN569" t="s">
        <v>415</v>
      </c>
      <c r="AO569" t="s">
        <v>415</v>
      </c>
      <c r="AP569" t="s">
        <v>415</v>
      </c>
      <c r="AQ569" t="s">
        <v>415</v>
      </c>
      <c r="AR569" t="s">
        <v>415</v>
      </c>
      <c r="AS569" t="s">
        <v>415</v>
      </c>
      <c r="AT569" t="s">
        <v>415</v>
      </c>
      <c r="AU569" t="s">
        <v>415</v>
      </c>
      <c r="AV569" t="s">
        <v>415</v>
      </c>
      <c r="AW569" t="s">
        <v>415</v>
      </c>
      <c r="AX569" t="s">
        <v>415</v>
      </c>
      <c r="AZ569" t="s">
        <v>415</v>
      </c>
      <c r="BA569" t="s">
        <v>415</v>
      </c>
      <c r="BB569" t="s">
        <v>415</v>
      </c>
      <c r="BC569" t="s">
        <v>415</v>
      </c>
      <c r="BD569" t="s">
        <v>415</v>
      </c>
      <c r="BE569" t="s">
        <v>415</v>
      </c>
      <c r="BF569" t="s">
        <v>415</v>
      </c>
      <c r="BG569" t="s">
        <v>415</v>
      </c>
      <c r="BH569" t="s">
        <v>415</v>
      </c>
      <c r="BI569" t="s">
        <v>415</v>
      </c>
      <c r="BJ569" t="s">
        <v>415</v>
      </c>
      <c r="BK569" t="s">
        <v>415</v>
      </c>
      <c r="BL569" t="s">
        <v>415</v>
      </c>
      <c r="BM569" t="s">
        <v>415</v>
      </c>
      <c r="BN569" t="s">
        <v>415</v>
      </c>
      <c r="BO569" t="s">
        <v>415</v>
      </c>
      <c r="BP569" t="s">
        <v>415</v>
      </c>
      <c r="BQ569" t="s">
        <v>415</v>
      </c>
      <c r="BR569" t="s">
        <v>415</v>
      </c>
      <c r="BS569" t="s">
        <v>415</v>
      </c>
      <c r="BT569" t="s">
        <v>415</v>
      </c>
      <c r="BU569" t="s">
        <v>415</v>
      </c>
      <c r="BV569" t="s">
        <v>415</v>
      </c>
      <c r="BW569" t="s">
        <v>415</v>
      </c>
      <c r="BX569" t="s">
        <v>415</v>
      </c>
      <c r="BY569" t="s">
        <v>415</v>
      </c>
      <c r="BZ569" t="s">
        <v>415</v>
      </c>
      <c r="CA569" t="s">
        <v>415</v>
      </c>
      <c r="CB569" t="s">
        <v>415</v>
      </c>
      <c r="CC569" t="s">
        <v>415</v>
      </c>
      <c r="CD569" t="s">
        <v>415</v>
      </c>
      <c r="CE569" t="s">
        <v>415</v>
      </c>
      <c r="CF569" t="s">
        <v>415</v>
      </c>
      <c r="CG569" t="s">
        <v>415</v>
      </c>
      <c r="CH569" t="s">
        <v>415</v>
      </c>
      <c r="CI569" t="s">
        <v>415</v>
      </c>
      <c r="CJ569" t="s">
        <v>415</v>
      </c>
      <c r="CK569" t="s">
        <v>415</v>
      </c>
      <c r="CL569" t="s">
        <v>415</v>
      </c>
      <c r="CM569" t="s">
        <v>415</v>
      </c>
      <c r="CN569" t="s">
        <v>415</v>
      </c>
      <c r="CO569" t="s">
        <v>415</v>
      </c>
      <c r="CP569" t="s">
        <v>415</v>
      </c>
      <c r="CQ569" t="s">
        <v>415</v>
      </c>
      <c r="CR569" t="s">
        <v>415</v>
      </c>
      <c r="CS569" t="s">
        <v>415</v>
      </c>
      <c r="CT569" t="s">
        <v>415</v>
      </c>
      <c r="CU569" t="s">
        <v>415</v>
      </c>
      <c r="CV569" t="s">
        <v>415</v>
      </c>
    </row>
    <row r="570" spans="1:100" hidden="1" x14ac:dyDescent="0.25">
      <c r="A570" t="s">
        <v>154</v>
      </c>
      <c r="B570" t="s">
        <v>415</v>
      </c>
      <c r="C570" t="s">
        <v>415</v>
      </c>
      <c r="D570" t="s">
        <v>415</v>
      </c>
      <c r="E570" t="s">
        <v>415</v>
      </c>
      <c r="F570" t="s">
        <v>415</v>
      </c>
      <c r="G570" t="s">
        <v>415</v>
      </c>
      <c r="H570" t="s">
        <v>415</v>
      </c>
      <c r="I570" t="s">
        <v>415</v>
      </c>
      <c r="J570" t="s">
        <v>415</v>
      </c>
      <c r="K570" t="s">
        <v>415</v>
      </c>
      <c r="L570" t="s">
        <v>415</v>
      </c>
      <c r="M570" t="s">
        <v>415</v>
      </c>
      <c r="N570" t="s">
        <v>415</v>
      </c>
      <c r="O570" t="s">
        <v>415</v>
      </c>
      <c r="P570" t="s">
        <v>415</v>
      </c>
      <c r="Q570" t="s">
        <v>415</v>
      </c>
      <c r="R570" t="s">
        <v>415</v>
      </c>
      <c r="S570" t="s">
        <v>415</v>
      </c>
      <c r="T570" t="s">
        <v>415</v>
      </c>
      <c r="U570" t="s">
        <v>415</v>
      </c>
      <c r="V570" t="s">
        <v>415</v>
      </c>
      <c r="W570" t="s">
        <v>415</v>
      </c>
      <c r="X570" t="s">
        <v>415</v>
      </c>
      <c r="Y570" t="s">
        <v>415</v>
      </c>
      <c r="Z570" t="s">
        <v>415</v>
      </c>
      <c r="AA570" t="s">
        <v>415</v>
      </c>
      <c r="AB570" t="s">
        <v>415</v>
      </c>
      <c r="AC570" t="s">
        <v>415</v>
      </c>
      <c r="AD570" t="s">
        <v>415</v>
      </c>
      <c r="AE570" t="s">
        <v>415</v>
      </c>
      <c r="AF570" t="s">
        <v>415</v>
      </c>
      <c r="AG570" t="s">
        <v>415</v>
      </c>
      <c r="AH570" t="s">
        <v>415</v>
      </c>
      <c r="AI570" t="s">
        <v>415</v>
      </c>
      <c r="AJ570" t="s">
        <v>415</v>
      </c>
      <c r="AK570" t="s">
        <v>415</v>
      </c>
      <c r="AL570" t="s">
        <v>415</v>
      </c>
      <c r="AM570" t="s">
        <v>415</v>
      </c>
      <c r="AN570" t="s">
        <v>415</v>
      </c>
      <c r="AO570" t="s">
        <v>415</v>
      </c>
      <c r="AP570" t="s">
        <v>415</v>
      </c>
      <c r="AQ570" t="s">
        <v>415</v>
      </c>
      <c r="AR570" t="s">
        <v>415</v>
      </c>
      <c r="AS570" t="s">
        <v>415</v>
      </c>
      <c r="AT570" t="s">
        <v>415</v>
      </c>
      <c r="AU570" t="s">
        <v>415</v>
      </c>
      <c r="AV570" t="s">
        <v>415</v>
      </c>
      <c r="AW570" t="s">
        <v>415</v>
      </c>
      <c r="AX570" t="s">
        <v>415</v>
      </c>
      <c r="AZ570" t="s">
        <v>415</v>
      </c>
      <c r="BA570" t="s">
        <v>415</v>
      </c>
      <c r="BB570" t="s">
        <v>415</v>
      </c>
      <c r="BC570" t="s">
        <v>415</v>
      </c>
      <c r="BD570" t="s">
        <v>415</v>
      </c>
      <c r="BE570" t="s">
        <v>415</v>
      </c>
      <c r="BF570" t="s">
        <v>415</v>
      </c>
      <c r="BG570" t="s">
        <v>415</v>
      </c>
      <c r="BH570" t="s">
        <v>415</v>
      </c>
      <c r="BI570" t="s">
        <v>415</v>
      </c>
      <c r="BJ570" t="s">
        <v>415</v>
      </c>
      <c r="BK570" t="s">
        <v>415</v>
      </c>
      <c r="BL570" t="s">
        <v>415</v>
      </c>
      <c r="BM570" t="s">
        <v>415</v>
      </c>
      <c r="BN570" t="s">
        <v>415</v>
      </c>
      <c r="BO570" t="s">
        <v>415</v>
      </c>
      <c r="BP570" t="s">
        <v>415</v>
      </c>
      <c r="BQ570" t="s">
        <v>415</v>
      </c>
      <c r="BR570" t="s">
        <v>415</v>
      </c>
      <c r="BS570" t="s">
        <v>415</v>
      </c>
      <c r="BT570" t="s">
        <v>415</v>
      </c>
      <c r="BU570" t="s">
        <v>415</v>
      </c>
      <c r="BV570" t="s">
        <v>415</v>
      </c>
      <c r="BW570" t="s">
        <v>415</v>
      </c>
      <c r="BX570" t="s">
        <v>415</v>
      </c>
      <c r="BY570" t="s">
        <v>415</v>
      </c>
      <c r="BZ570" t="s">
        <v>415</v>
      </c>
      <c r="CA570" t="s">
        <v>415</v>
      </c>
      <c r="CB570" t="s">
        <v>415</v>
      </c>
      <c r="CC570" t="s">
        <v>415</v>
      </c>
      <c r="CD570" t="s">
        <v>415</v>
      </c>
      <c r="CE570" t="s">
        <v>415</v>
      </c>
      <c r="CF570" t="s">
        <v>415</v>
      </c>
      <c r="CG570" t="s">
        <v>415</v>
      </c>
      <c r="CH570" t="s">
        <v>415</v>
      </c>
      <c r="CI570" t="s">
        <v>415</v>
      </c>
      <c r="CJ570" t="s">
        <v>415</v>
      </c>
      <c r="CK570" t="s">
        <v>415</v>
      </c>
      <c r="CL570" t="s">
        <v>415</v>
      </c>
      <c r="CM570" t="s">
        <v>415</v>
      </c>
      <c r="CN570" t="s">
        <v>415</v>
      </c>
      <c r="CO570" t="s">
        <v>415</v>
      </c>
      <c r="CP570" t="s">
        <v>415</v>
      </c>
      <c r="CQ570" t="s">
        <v>415</v>
      </c>
      <c r="CR570" t="s">
        <v>415</v>
      </c>
      <c r="CS570" t="s">
        <v>415</v>
      </c>
      <c r="CT570" t="s">
        <v>415</v>
      </c>
      <c r="CU570" t="s">
        <v>415</v>
      </c>
      <c r="CV570" t="s">
        <v>415</v>
      </c>
    </row>
    <row r="571" spans="1:100" hidden="1" x14ac:dyDescent="0.25"/>
    <row r="572" spans="1:100" hidden="1" x14ac:dyDescent="0.25"/>
    <row r="573" spans="1:100" hidden="1" x14ac:dyDescent="0.25"/>
    <row r="574" spans="1:100" hidden="1" x14ac:dyDescent="0.25"/>
    <row r="575" spans="1:100" hidden="1" x14ac:dyDescent="0.25"/>
    <row r="576" spans="1:100" ht="15" hidden="1" customHeight="1" x14ac:dyDescent="0.25"/>
  </sheetData>
  <dataValidations count="1">
    <dataValidation type="list" allowBlank="1" showInputMessage="1" showErrorMessage="1" sqref="B3">
      <formula1>$A$66:$A$230</formula1>
    </dataValidation>
  </dataValidations>
  <pageMargins left="0.7" right="0.7" top="0.75" bottom="0.75" header="0.3" footer="0.3"/>
  <pageSetup paperSize="9" scale="69" orientation="landscape" r:id="rId1"/>
  <rowBreaks count="1" manualBreakCount="1">
    <brk id="38" max="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4"/>
  <sheetViews>
    <sheetView topLeftCell="B1" zoomScaleNormal="100" workbookViewId="0">
      <pane ySplit="5" topLeftCell="A6" activePane="bottomLeft" state="frozen"/>
      <selection pane="bottomLeft" activeCell="E6" sqref="E6"/>
    </sheetView>
  </sheetViews>
  <sheetFormatPr defaultColWidth="0" defaultRowHeight="15" zeroHeight="1" x14ac:dyDescent="0.25"/>
  <cols>
    <col min="1" max="1" width="30" hidden="1" customWidth="1"/>
    <col min="2" max="2" width="49.7109375" customWidth="1"/>
    <col min="3" max="3" width="17.85546875" customWidth="1"/>
    <col min="4" max="4" width="12.42578125" customWidth="1"/>
    <col min="5" max="5" width="16.7109375" customWidth="1"/>
    <col min="6" max="6" width="10.85546875" customWidth="1"/>
    <col min="7" max="7" width="23.5703125" customWidth="1"/>
    <col min="8" max="8" width="27.85546875" style="7" customWidth="1"/>
    <col min="9" max="9" width="9" style="7" customWidth="1"/>
    <col min="10" max="16" width="30" style="7" hidden="1" customWidth="1"/>
    <col min="17" max="16384" width="30" hidden="1"/>
  </cols>
  <sheetData>
    <row r="1" spans="1:8" x14ac:dyDescent="0.25">
      <c r="B1" s="8" t="s">
        <v>173</v>
      </c>
      <c r="C1" s="8" t="s">
        <v>174</v>
      </c>
      <c r="D1" s="8"/>
      <c r="E1" s="8"/>
      <c r="F1" s="8"/>
      <c r="G1" s="8"/>
    </row>
    <row r="2" spans="1:8" x14ac:dyDescent="0.25">
      <c r="B2" s="8"/>
      <c r="C2" s="8" t="s">
        <v>163</v>
      </c>
      <c r="D2" s="8"/>
      <c r="E2" s="8"/>
      <c r="F2" s="8"/>
      <c r="G2" s="8"/>
    </row>
    <row r="3" spans="1:8" x14ac:dyDescent="0.25">
      <c r="B3" s="8"/>
      <c r="C3" s="17" t="s">
        <v>162</v>
      </c>
      <c r="D3" s="8"/>
      <c r="E3" s="8"/>
      <c r="F3" s="8"/>
      <c r="G3" s="8"/>
    </row>
    <row r="4" spans="1:8" x14ac:dyDescent="0.25">
      <c r="B4" s="8" t="s">
        <v>165</v>
      </c>
      <c r="C4" s="8"/>
      <c r="D4" s="8"/>
      <c r="E4" s="8"/>
      <c r="F4" s="8"/>
      <c r="G4" s="8"/>
    </row>
    <row r="5" spans="1:8" ht="66" customHeight="1" x14ac:dyDescent="0.25">
      <c r="A5" s="30"/>
      <c r="B5" s="22" t="s">
        <v>159</v>
      </c>
      <c r="C5" s="23" t="s">
        <v>0</v>
      </c>
      <c r="D5" s="23" t="s">
        <v>1</v>
      </c>
      <c r="E5" s="23" t="s">
        <v>2</v>
      </c>
      <c r="F5" s="23" t="s">
        <v>158</v>
      </c>
      <c r="G5" s="24" t="s">
        <v>157</v>
      </c>
      <c r="H5" s="58" t="s">
        <v>416</v>
      </c>
    </row>
    <row r="6" spans="1:8" x14ac:dyDescent="0.25">
      <c r="A6" s="32">
        <v>1</v>
      </c>
      <c r="B6" s="3" t="s">
        <v>3</v>
      </c>
      <c r="C6" s="27">
        <v>1435</v>
      </c>
      <c r="D6" s="27">
        <v>20</v>
      </c>
      <c r="E6" s="4">
        <v>360</v>
      </c>
      <c r="F6" s="4">
        <v>1820</v>
      </c>
      <c r="G6" s="12">
        <v>0.21013568461155366</v>
      </c>
      <c r="H6" s="3">
        <v>140</v>
      </c>
    </row>
    <row r="7" spans="1:8" x14ac:dyDescent="0.25">
      <c r="A7" s="33">
        <v>2</v>
      </c>
      <c r="B7" s="3" t="s">
        <v>4</v>
      </c>
      <c r="C7" s="27">
        <v>185</v>
      </c>
      <c r="D7" s="27">
        <v>35</v>
      </c>
      <c r="E7" s="4">
        <v>5</v>
      </c>
      <c r="F7" s="4">
        <v>220</v>
      </c>
      <c r="G7" s="12">
        <v>0.17567567567567569</v>
      </c>
      <c r="H7" s="3">
        <v>144</v>
      </c>
    </row>
    <row r="8" spans="1:8" x14ac:dyDescent="0.25">
      <c r="A8" s="32">
        <v>3</v>
      </c>
      <c r="B8" s="3" t="s">
        <v>5</v>
      </c>
      <c r="C8" s="27">
        <v>540</v>
      </c>
      <c r="D8" s="27">
        <v>250</v>
      </c>
      <c r="E8" s="4">
        <v>5</v>
      </c>
      <c r="F8" s="4">
        <v>795</v>
      </c>
      <c r="G8" s="12">
        <v>0.31897635445444877</v>
      </c>
      <c r="H8" s="3">
        <v>117</v>
      </c>
    </row>
    <row r="9" spans="1:8" x14ac:dyDescent="0.25">
      <c r="A9" s="33">
        <v>4</v>
      </c>
      <c r="B9" s="3" t="s">
        <v>6</v>
      </c>
      <c r="C9" s="27">
        <v>815</v>
      </c>
      <c r="D9" s="27">
        <v>60</v>
      </c>
      <c r="E9" s="4">
        <v>1695</v>
      </c>
      <c r="F9" s="4">
        <v>2570</v>
      </c>
      <c r="G9" s="12">
        <v>0.6834108255451713</v>
      </c>
      <c r="H9" s="3">
        <v>14</v>
      </c>
    </row>
    <row r="10" spans="1:8" x14ac:dyDescent="0.25">
      <c r="A10" s="32">
        <v>5</v>
      </c>
      <c r="B10" s="3" t="s">
        <v>7</v>
      </c>
      <c r="C10" s="27">
        <v>455</v>
      </c>
      <c r="D10" s="27">
        <v>275</v>
      </c>
      <c r="E10" s="4">
        <v>315</v>
      </c>
      <c r="F10" s="4">
        <v>1045</v>
      </c>
      <c r="G10" s="12">
        <v>0.5644927066566976</v>
      </c>
      <c r="H10" s="3">
        <v>40</v>
      </c>
    </row>
    <row r="11" spans="1:8" x14ac:dyDescent="0.25">
      <c r="A11" s="33">
        <v>6</v>
      </c>
      <c r="B11" s="3" t="s">
        <v>8</v>
      </c>
      <c r="C11" s="27">
        <v>585</v>
      </c>
      <c r="D11" s="27">
        <v>415</v>
      </c>
      <c r="E11" s="4">
        <v>685</v>
      </c>
      <c r="F11" s="4">
        <v>1685</v>
      </c>
      <c r="G11" s="12">
        <v>0.65301999632212537</v>
      </c>
      <c r="H11" s="3">
        <v>19</v>
      </c>
    </row>
    <row r="12" spans="1:8" x14ac:dyDescent="0.25">
      <c r="A12" s="32">
        <v>7</v>
      </c>
      <c r="B12" s="3" t="s">
        <v>9</v>
      </c>
      <c r="C12" s="27">
        <v>355</v>
      </c>
      <c r="D12" s="27">
        <v>250</v>
      </c>
      <c r="E12" s="4">
        <v>0</v>
      </c>
      <c r="F12" s="4">
        <v>605</v>
      </c>
      <c r="G12" s="12">
        <v>0.41129274640536118</v>
      </c>
      <c r="H12" s="3">
        <v>96</v>
      </c>
    </row>
    <row r="13" spans="1:8" x14ac:dyDescent="0.25">
      <c r="A13" s="33">
        <v>8</v>
      </c>
      <c r="B13" s="3" t="s">
        <v>10</v>
      </c>
      <c r="C13" s="27">
        <v>840</v>
      </c>
      <c r="D13" s="27">
        <v>525</v>
      </c>
      <c r="E13" s="4">
        <v>560</v>
      </c>
      <c r="F13" s="4">
        <v>1930</v>
      </c>
      <c r="G13" s="12">
        <v>0.56351426828586404</v>
      </c>
      <c r="H13" s="3">
        <v>42</v>
      </c>
    </row>
    <row r="14" spans="1:8" x14ac:dyDescent="0.25">
      <c r="A14" s="32">
        <v>9</v>
      </c>
      <c r="B14" s="3" t="s">
        <v>11</v>
      </c>
      <c r="C14" s="27">
        <v>500</v>
      </c>
      <c r="D14" s="27">
        <v>90</v>
      </c>
      <c r="E14" s="4">
        <v>495</v>
      </c>
      <c r="F14" s="4">
        <v>1085</v>
      </c>
      <c r="G14" s="12">
        <v>0.54098229856023228</v>
      </c>
      <c r="H14" s="3">
        <v>50</v>
      </c>
    </row>
    <row r="15" spans="1:8" x14ac:dyDescent="0.25">
      <c r="A15" s="33">
        <v>10</v>
      </c>
      <c r="B15" s="3" t="s">
        <v>12</v>
      </c>
      <c r="C15" s="27">
        <v>1065</v>
      </c>
      <c r="D15" s="27">
        <v>600</v>
      </c>
      <c r="E15" s="4">
        <v>1550</v>
      </c>
      <c r="F15" s="4">
        <v>3215</v>
      </c>
      <c r="G15" s="12">
        <v>0.66863537457258315</v>
      </c>
      <c r="H15" s="3">
        <v>16</v>
      </c>
    </row>
    <row r="16" spans="1:8" x14ac:dyDescent="0.25">
      <c r="A16" s="32">
        <v>11</v>
      </c>
      <c r="B16" s="3" t="s">
        <v>13</v>
      </c>
      <c r="C16" s="27">
        <v>680</v>
      </c>
      <c r="D16" s="27">
        <v>450</v>
      </c>
      <c r="E16" s="4">
        <v>230</v>
      </c>
      <c r="F16" s="4">
        <v>1355</v>
      </c>
      <c r="G16" s="12">
        <v>0.49975783200656509</v>
      </c>
      <c r="H16" s="3">
        <v>69</v>
      </c>
    </row>
    <row r="17" spans="1:8" x14ac:dyDescent="0.25">
      <c r="A17" s="33">
        <v>12</v>
      </c>
      <c r="B17" s="3" t="s">
        <v>14</v>
      </c>
      <c r="C17" s="27">
        <v>1765</v>
      </c>
      <c r="D17" s="27">
        <v>105</v>
      </c>
      <c r="E17" s="4">
        <v>180</v>
      </c>
      <c r="F17" s="4">
        <v>2055</v>
      </c>
      <c r="G17" s="12">
        <v>0.13943379951203894</v>
      </c>
      <c r="H17" s="3">
        <v>149</v>
      </c>
    </row>
    <row r="18" spans="1:8" x14ac:dyDescent="0.25">
      <c r="A18" s="32">
        <v>13</v>
      </c>
      <c r="B18" s="3" t="s">
        <v>15</v>
      </c>
      <c r="C18" s="27">
        <v>1985</v>
      </c>
      <c r="D18" s="27">
        <v>1640</v>
      </c>
      <c r="E18" s="4">
        <v>2035</v>
      </c>
      <c r="F18" s="4">
        <v>5660</v>
      </c>
      <c r="G18" s="12">
        <v>0.64956249117576337</v>
      </c>
      <c r="H18" s="3">
        <v>20</v>
      </c>
    </row>
    <row r="19" spans="1:8" x14ac:dyDescent="0.25">
      <c r="A19" s="33">
        <v>14</v>
      </c>
      <c r="B19" s="3" t="s">
        <v>16</v>
      </c>
      <c r="C19" s="27">
        <v>290</v>
      </c>
      <c r="D19" s="27">
        <v>15</v>
      </c>
      <c r="E19" s="4">
        <v>95</v>
      </c>
      <c r="F19" s="4">
        <v>395</v>
      </c>
      <c r="G19" s="12">
        <v>0.27272727272727271</v>
      </c>
      <c r="H19" s="3">
        <v>128</v>
      </c>
    </row>
    <row r="20" spans="1:8" x14ac:dyDescent="0.25">
      <c r="A20" s="32">
        <v>15</v>
      </c>
      <c r="B20" s="3" t="s">
        <v>17</v>
      </c>
      <c r="C20" s="27">
        <v>90</v>
      </c>
      <c r="D20" s="27">
        <v>10</v>
      </c>
      <c r="E20" s="4">
        <v>85</v>
      </c>
      <c r="F20" s="4">
        <v>180</v>
      </c>
      <c r="G20" s="12">
        <v>0.50939450224339766</v>
      </c>
      <c r="H20" s="3">
        <v>63</v>
      </c>
    </row>
    <row r="21" spans="1:8" x14ac:dyDescent="0.25">
      <c r="A21" s="33">
        <v>16</v>
      </c>
      <c r="B21" s="3" t="s">
        <v>18</v>
      </c>
      <c r="C21" s="27">
        <v>320</v>
      </c>
      <c r="D21" s="27">
        <v>30</v>
      </c>
      <c r="E21" s="4">
        <v>110</v>
      </c>
      <c r="F21" s="4">
        <v>455</v>
      </c>
      <c r="G21" s="12">
        <v>0.30120024225350345</v>
      </c>
      <c r="H21" s="3">
        <v>120</v>
      </c>
    </row>
    <row r="22" spans="1:8" x14ac:dyDescent="0.25">
      <c r="A22" s="32">
        <v>17</v>
      </c>
      <c r="B22" s="3" t="s">
        <v>19</v>
      </c>
      <c r="C22" s="27">
        <v>350</v>
      </c>
      <c r="D22" s="27">
        <v>10</v>
      </c>
      <c r="E22" s="4">
        <v>0</v>
      </c>
      <c r="F22" s="4">
        <v>365</v>
      </c>
      <c r="G22" s="12">
        <v>3.3048087032137193E-2</v>
      </c>
      <c r="H22" s="3">
        <v>162</v>
      </c>
    </row>
    <row r="23" spans="1:8" x14ac:dyDescent="0.25">
      <c r="A23" s="33">
        <v>18</v>
      </c>
      <c r="B23" s="3" t="s">
        <v>20</v>
      </c>
      <c r="C23" s="27">
        <v>850</v>
      </c>
      <c r="D23" s="27">
        <v>105</v>
      </c>
      <c r="E23" s="4">
        <v>65</v>
      </c>
      <c r="F23" s="4">
        <v>1020</v>
      </c>
      <c r="G23" s="12">
        <v>0.16670961203262458</v>
      </c>
      <c r="H23" s="3">
        <v>146</v>
      </c>
    </row>
    <row r="24" spans="1:8" x14ac:dyDescent="0.25">
      <c r="A24" s="32">
        <v>19</v>
      </c>
      <c r="B24" s="3" t="s">
        <v>21</v>
      </c>
      <c r="C24" s="27">
        <v>515</v>
      </c>
      <c r="D24" s="27">
        <v>70</v>
      </c>
      <c r="E24" s="4">
        <v>565</v>
      </c>
      <c r="F24" s="4">
        <v>1155</v>
      </c>
      <c r="G24" s="12">
        <v>0.55276811579572227</v>
      </c>
      <c r="H24" s="3">
        <v>45</v>
      </c>
    </row>
    <row r="25" spans="1:8" x14ac:dyDescent="0.25">
      <c r="A25" s="33">
        <v>20</v>
      </c>
      <c r="B25" s="3" t="s">
        <v>22</v>
      </c>
      <c r="C25" s="27">
        <v>1170</v>
      </c>
      <c r="D25" s="27">
        <v>575</v>
      </c>
      <c r="E25" s="4">
        <v>5</v>
      </c>
      <c r="F25" s="4">
        <v>1745</v>
      </c>
      <c r="G25" s="12">
        <v>0.32991403781533657</v>
      </c>
      <c r="H25" s="3">
        <v>111</v>
      </c>
    </row>
    <row r="26" spans="1:8" x14ac:dyDescent="0.25">
      <c r="A26" s="32">
        <v>21</v>
      </c>
      <c r="B26" s="3" t="s">
        <v>175</v>
      </c>
      <c r="C26" s="27">
        <v>100</v>
      </c>
      <c r="D26" s="27">
        <v>0</v>
      </c>
      <c r="E26" s="4">
        <v>30</v>
      </c>
      <c r="F26" s="4">
        <v>130</v>
      </c>
      <c r="G26" s="12">
        <v>0.23664114503816788</v>
      </c>
      <c r="H26" s="3">
        <v>136</v>
      </c>
    </row>
    <row r="27" spans="1:8" x14ac:dyDescent="0.25">
      <c r="A27" s="33">
        <v>22</v>
      </c>
      <c r="B27" s="3" t="s">
        <v>23</v>
      </c>
      <c r="C27" s="27">
        <v>2550</v>
      </c>
      <c r="D27" s="27">
        <v>630</v>
      </c>
      <c r="E27" s="4">
        <v>1535</v>
      </c>
      <c r="F27" s="4">
        <v>4710</v>
      </c>
      <c r="G27" s="12">
        <v>0.45897289853833478</v>
      </c>
      <c r="H27" s="3">
        <v>82</v>
      </c>
    </row>
    <row r="28" spans="1:8" x14ac:dyDescent="0.25">
      <c r="A28" s="32">
        <v>23</v>
      </c>
      <c r="B28" s="3" t="s">
        <v>24</v>
      </c>
      <c r="C28" s="27">
        <v>590</v>
      </c>
      <c r="D28" s="27">
        <v>545</v>
      </c>
      <c r="E28" s="4">
        <v>30</v>
      </c>
      <c r="F28" s="4">
        <v>1165</v>
      </c>
      <c r="G28" s="12">
        <v>0.49211963309561335</v>
      </c>
      <c r="H28" s="3">
        <v>73</v>
      </c>
    </row>
    <row r="29" spans="1:8" x14ac:dyDescent="0.25">
      <c r="A29" s="33">
        <v>24</v>
      </c>
      <c r="B29" s="3" t="s">
        <v>25</v>
      </c>
      <c r="C29" s="27">
        <v>335</v>
      </c>
      <c r="D29" s="27">
        <v>120</v>
      </c>
      <c r="E29" s="4">
        <v>0</v>
      </c>
      <c r="F29" s="4">
        <v>460</v>
      </c>
      <c r="G29" s="12">
        <v>0.26397659920938543</v>
      </c>
      <c r="H29" s="3">
        <v>130</v>
      </c>
    </row>
    <row r="30" spans="1:8" x14ac:dyDescent="0.25">
      <c r="A30" s="32">
        <v>25</v>
      </c>
      <c r="B30" s="3" t="s">
        <v>26</v>
      </c>
      <c r="C30" s="27">
        <v>145</v>
      </c>
      <c r="D30" s="27">
        <v>20</v>
      </c>
      <c r="E30" s="4">
        <v>245</v>
      </c>
      <c r="F30" s="4">
        <v>410</v>
      </c>
      <c r="G30" s="12">
        <v>0.64805825242718451</v>
      </c>
      <c r="H30" s="3">
        <v>21</v>
      </c>
    </row>
    <row r="31" spans="1:8" x14ac:dyDescent="0.25">
      <c r="A31" s="33">
        <v>26</v>
      </c>
      <c r="B31" s="3" t="s">
        <v>27</v>
      </c>
      <c r="C31" s="27">
        <v>3795</v>
      </c>
      <c r="D31" s="27">
        <v>2170</v>
      </c>
      <c r="E31" s="4">
        <v>140</v>
      </c>
      <c r="F31" s="4">
        <v>6105</v>
      </c>
      <c r="G31" s="12">
        <v>0.37851296777125215</v>
      </c>
      <c r="H31" s="3">
        <v>103</v>
      </c>
    </row>
    <row r="32" spans="1:8" x14ac:dyDescent="0.25">
      <c r="A32" s="32">
        <v>27</v>
      </c>
      <c r="B32" s="3" t="s">
        <v>28</v>
      </c>
      <c r="C32" s="27">
        <v>280</v>
      </c>
      <c r="D32" s="27">
        <v>385</v>
      </c>
      <c r="E32" s="4">
        <v>0</v>
      </c>
      <c r="F32" s="4">
        <v>665</v>
      </c>
      <c r="G32" s="12">
        <v>0.57940558390873609</v>
      </c>
      <c r="H32" s="3">
        <v>37</v>
      </c>
    </row>
    <row r="33" spans="1:8" x14ac:dyDescent="0.25">
      <c r="A33" s="33">
        <v>28</v>
      </c>
      <c r="B33" s="3" t="s">
        <v>29</v>
      </c>
      <c r="C33" s="27">
        <v>665</v>
      </c>
      <c r="D33" s="27">
        <v>140</v>
      </c>
      <c r="E33" s="4">
        <v>640</v>
      </c>
      <c r="F33" s="4">
        <v>1440</v>
      </c>
      <c r="G33" s="12">
        <v>0.53956235821791843</v>
      </c>
      <c r="H33" s="3">
        <v>52</v>
      </c>
    </row>
    <row r="34" spans="1:8" x14ac:dyDescent="0.25">
      <c r="A34" s="32">
        <v>29</v>
      </c>
      <c r="B34" s="3" t="s">
        <v>30</v>
      </c>
      <c r="C34" s="27">
        <v>2485</v>
      </c>
      <c r="D34" s="27">
        <v>980</v>
      </c>
      <c r="E34" s="4">
        <v>1370</v>
      </c>
      <c r="F34" s="4">
        <v>4835</v>
      </c>
      <c r="G34" s="12">
        <v>0.48608621783294587</v>
      </c>
      <c r="H34" s="3">
        <v>75</v>
      </c>
    </row>
    <row r="35" spans="1:8" x14ac:dyDescent="0.25">
      <c r="A35" s="33">
        <v>30</v>
      </c>
      <c r="B35" s="3" t="s">
        <v>31</v>
      </c>
      <c r="C35" s="27">
        <v>680</v>
      </c>
      <c r="D35" s="27">
        <v>60</v>
      </c>
      <c r="E35" s="4">
        <v>0</v>
      </c>
      <c r="F35" s="4">
        <v>740</v>
      </c>
      <c r="G35" s="12">
        <v>8.0185279012319047E-2</v>
      </c>
      <c r="H35" s="3">
        <v>155</v>
      </c>
    </row>
    <row r="36" spans="1:8" x14ac:dyDescent="0.25">
      <c r="A36" s="32">
        <v>31</v>
      </c>
      <c r="B36" s="3" t="s">
        <v>32</v>
      </c>
      <c r="C36" s="27">
        <v>1065</v>
      </c>
      <c r="D36" s="27">
        <v>340</v>
      </c>
      <c r="E36" s="4">
        <v>25</v>
      </c>
      <c r="F36" s="4">
        <v>1430</v>
      </c>
      <c r="G36" s="12">
        <v>0.25463442534978331</v>
      </c>
      <c r="H36" s="3">
        <v>132</v>
      </c>
    </row>
    <row r="37" spans="1:8" x14ac:dyDescent="0.25">
      <c r="A37" s="33">
        <v>32</v>
      </c>
      <c r="B37" s="3" t="s">
        <v>33</v>
      </c>
      <c r="C37" s="27">
        <v>415</v>
      </c>
      <c r="D37" s="27">
        <v>215</v>
      </c>
      <c r="E37" s="4">
        <v>950</v>
      </c>
      <c r="F37" s="4">
        <v>1580</v>
      </c>
      <c r="G37" s="12">
        <v>0.73608519014325624</v>
      </c>
      <c r="H37" s="3">
        <v>6</v>
      </c>
    </row>
    <row r="38" spans="1:8" x14ac:dyDescent="0.25">
      <c r="A38" s="32">
        <v>33</v>
      </c>
      <c r="B38" s="3" t="s">
        <v>34</v>
      </c>
      <c r="C38" s="27">
        <v>380</v>
      </c>
      <c r="D38" s="27">
        <v>180</v>
      </c>
      <c r="E38" s="4">
        <v>0</v>
      </c>
      <c r="F38" s="4">
        <v>560</v>
      </c>
      <c r="G38" s="12">
        <v>0.31984204911327108</v>
      </c>
      <c r="H38" s="3">
        <v>116</v>
      </c>
    </row>
    <row r="39" spans="1:8" x14ac:dyDescent="0.25">
      <c r="A39" s="33">
        <v>34</v>
      </c>
      <c r="B39" s="3" t="s">
        <v>176</v>
      </c>
      <c r="C39" s="27">
        <v>1015</v>
      </c>
      <c r="D39" s="27">
        <v>1090</v>
      </c>
      <c r="E39" s="4">
        <v>0</v>
      </c>
      <c r="F39" s="4">
        <v>2105</v>
      </c>
      <c r="G39" s="12">
        <v>0.51788184776033386</v>
      </c>
      <c r="H39" s="3">
        <v>62</v>
      </c>
    </row>
    <row r="40" spans="1:8" x14ac:dyDescent="0.25">
      <c r="A40" s="32">
        <v>35</v>
      </c>
      <c r="B40" s="3" t="s">
        <v>35</v>
      </c>
      <c r="C40" s="27">
        <v>240</v>
      </c>
      <c r="D40" s="27">
        <v>30</v>
      </c>
      <c r="E40" s="4">
        <v>40</v>
      </c>
      <c r="F40" s="4">
        <v>310</v>
      </c>
      <c r="G40" s="12">
        <v>0.2280756572570253</v>
      </c>
      <c r="H40" s="3">
        <v>138</v>
      </c>
    </row>
    <row r="41" spans="1:8" x14ac:dyDescent="0.25">
      <c r="A41" s="33">
        <v>36</v>
      </c>
      <c r="B41" s="3" t="s">
        <v>36</v>
      </c>
      <c r="C41" s="27">
        <v>35</v>
      </c>
      <c r="D41" s="27">
        <v>10</v>
      </c>
      <c r="E41" s="4">
        <v>55</v>
      </c>
      <c r="F41" s="4">
        <v>95</v>
      </c>
      <c r="G41" s="12">
        <v>0.65625</v>
      </c>
      <c r="H41" s="3">
        <v>18</v>
      </c>
    </row>
    <row r="42" spans="1:8" x14ac:dyDescent="0.25">
      <c r="A42" s="32">
        <v>37</v>
      </c>
      <c r="B42" s="3" t="s">
        <v>37</v>
      </c>
      <c r="C42" s="27">
        <v>1725</v>
      </c>
      <c r="D42" s="27">
        <v>680</v>
      </c>
      <c r="E42" s="4">
        <v>690</v>
      </c>
      <c r="F42" s="4">
        <v>3090</v>
      </c>
      <c r="G42" s="12">
        <v>0.44212887437333387</v>
      </c>
      <c r="H42" s="3">
        <v>87</v>
      </c>
    </row>
    <row r="43" spans="1:8" x14ac:dyDescent="0.25">
      <c r="A43" s="33">
        <v>38</v>
      </c>
      <c r="B43" s="3" t="s">
        <v>38</v>
      </c>
      <c r="C43" s="27">
        <v>525</v>
      </c>
      <c r="D43" s="27">
        <v>155</v>
      </c>
      <c r="E43" s="4">
        <v>385</v>
      </c>
      <c r="F43" s="4">
        <v>1065</v>
      </c>
      <c r="G43" s="12">
        <v>0.50516430530979273</v>
      </c>
      <c r="H43" s="3">
        <v>67</v>
      </c>
    </row>
    <row r="44" spans="1:8" x14ac:dyDescent="0.25">
      <c r="A44" s="32">
        <v>39</v>
      </c>
      <c r="B44" s="3" t="s">
        <v>39</v>
      </c>
      <c r="C44" s="27">
        <v>360</v>
      </c>
      <c r="D44" s="27">
        <v>20</v>
      </c>
      <c r="E44" s="4">
        <v>590</v>
      </c>
      <c r="F44" s="4">
        <v>970</v>
      </c>
      <c r="G44" s="12">
        <v>0.63064031431297529</v>
      </c>
      <c r="H44" s="3">
        <v>28</v>
      </c>
    </row>
    <row r="45" spans="1:8" x14ac:dyDescent="0.25">
      <c r="A45" s="33">
        <v>40</v>
      </c>
      <c r="B45" s="3" t="s">
        <v>40</v>
      </c>
      <c r="C45" s="27">
        <v>370</v>
      </c>
      <c r="D45" s="27">
        <v>150</v>
      </c>
      <c r="E45" s="4">
        <v>0</v>
      </c>
      <c r="F45" s="4">
        <v>515</v>
      </c>
      <c r="G45" s="12">
        <v>0.28562646709751344</v>
      </c>
      <c r="H45" s="3">
        <v>125</v>
      </c>
    </row>
    <row r="46" spans="1:8" x14ac:dyDescent="0.25">
      <c r="A46" s="32">
        <v>41</v>
      </c>
      <c r="B46" s="3" t="s">
        <v>41</v>
      </c>
      <c r="C46" s="27">
        <v>1190</v>
      </c>
      <c r="D46" s="27">
        <v>210</v>
      </c>
      <c r="E46" s="4">
        <v>370</v>
      </c>
      <c r="F46" s="4">
        <v>1765</v>
      </c>
      <c r="G46" s="12">
        <v>0.32638238128545166</v>
      </c>
      <c r="H46" s="3">
        <v>114</v>
      </c>
    </row>
    <row r="47" spans="1:8" x14ac:dyDescent="0.25">
      <c r="A47" s="33">
        <v>42</v>
      </c>
      <c r="B47" s="3" t="s">
        <v>42</v>
      </c>
      <c r="C47" s="27">
        <v>1235</v>
      </c>
      <c r="D47" s="27">
        <v>75</v>
      </c>
      <c r="E47" s="4">
        <v>585</v>
      </c>
      <c r="F47" s="4">
        <v>1895</v>
      </c>
      <c r="G47" s="12">
        <v>0.34798813701409731</v>
      </c>
      <c r="H47" s="3">
        <v>107</v>
      </c>
    </row>
    <row r="48" spans="1:8" x14ac:dyDescent="0.25">
      <c r="A48" s="32">
        <v>43</v>
      </c>
      <c r="B48" s="3" t="s">
        <v>43</v>
      </c>
      <c r="C48" s="27">
        <v>1035</v>
      </c>
      <c r="D48" s="27">
        <v>390</v>
      </c>
      <c r="E48" s="4">
        <v>945</v>
      </c>
      <c r="F48" s="4">
        <v>2370</v>
      </c>
      <c r="G48" s="12">
        <v>0.56388961380773128</v>
      </c>
      <c r="H48" s="3">
        <v>41</v>
      </c>
    </row>
    <row r="49" spans="1:8" x14ac:dyDescent="0.25">
      <c r="A49" s="33">
        <v>44</v>
      </c>
      <c r="B49" s="3" t="s">
        <v>44</v>
      </c>
      <c r="C49" s="27">
        <v>1160</v>
      </c>
      <c r="D49" s="27">
        <v>545</v>
      </c>
      <c r="E49" s="4">
        <v>795</v>
      </c>
      <c r="F49" s="4">
        <v>2495</v>
      </c>
      <c r="G49" s="12">
        <v>0.53613235131491122</v>
      </c>
      <c r="H49" s="3">
        <v>55</v>
      </c>
    </row>
    <row r="50" spans="1:8" x14ac:dyDescent="0.25">
      <c r="A50" s="32">
        <v>45</v>
      </c>
      <c r="B50" s="3" t="s">
        <v>45</v>
      </c>
      <c r="C50" s="27">
        <v>1045</v>
      </c>
      <c r="D50" s="27">
        <v>755</v>
      </c>
      <c r="E50" s="4">
        <v>645</v>
      </c>
      <c r="F50" s="4">
        <v>2445</v>
      </c>
      <c r="G50" s="12">
        <v>0.57252574804434819</v>
      </c>
      <c r="H50" s="3">
        <v>39</v>
      </c>
    </row>
    <row r="51" spans="1:8" x14ac:dyDescent="0.25">
      <c r="A51" s="33">
        <v>46</v>
      </c>
      <c r="B51" s="3" t="s">
        <v>46</v>
      </c>
      <c r="C51" s="27">
        <v>635</v>
      </c>
      <c r="D51" s="27">
        <v>280</v>
      </c>
      <c r="E51" s="4">
        <v>790</v>
      </c>
      <c r="F51" s="4">
        <v>1710</v>
      </c>
      <c r="G51" s="12">
        <v>0.62666660053041778</v>
      </c>
      <c r="H51" s="3">
        <v>30</v>
      </c>
    </row>
    <row r="52" spans="1:8" x14ac:dyDescent="0.25">
      <c r="A52" s="32">
        <v>47</v>
      </c>
      <c r="B52" s="3" t="s">
        <v>47</v>
      </c>
      <c r="C52" s="27">
        <v>560</v>
      </c>
      <c r="D52" s="27">
        <v>460</v>
      </c>
      <c r="E52" s="4">
        <v>525</v>
      </c>
      <c r="F52" s="4">
        <v>1545</v>
      </c>
      <c r="G52" s="12">
        <v>0.6362328581696185</v>
      </c>
      <c r="H52" s="3">
        <v>24</v>
      </c>
    </row>
    <row r="53" spans="1:8" x14ac:dyDescent="0.25">
      <c r="A53" s="33">
        <v>48</v>
      </c>
      <c r="B53" s="3" t="s">
        <v>48</v>
      </c>
      <c r="C53" s="27">
        <v>780</v>
      </c>
      <c r="D53" s="27">
        <v>135</v>
      </c>
      <c r="E53" s="4">
        <v>0</v>
      </c>
      <c r="F53" s="4">
        <v>915</v>
      </c>
      <c r="G53" s="12">
        <v>0.14495341792610236</v>
      </c>
      <c r="H53" s="3">
        <v>148</v>
      </c>
    </row>
    <row r="54" spans="1:8" x14ac:dyDescent="0.25">
      <c r="A54" s="32">
        <v>49</v>
      </c>
      <c r="B54" s="3" t="s">
        <v>49</v>
      </c>
      <c r="C54" s="27">
        <v>2970</v>
      </c>
      <c r="D54" s="27">
        <v>1680</v>
      </c>
      <c r="E54" s="4">
        <v>1960</v>
      </c>
      <c r="F54" s="4">
        <v>6610</v>
      </c>
      <c r="G54" s="12">
        <v>0.55048473132962039</v>
      </c>
      <c r="H54" s="3">
        <v>46</v>
      </c>
    </row>
    <row r="55" spans="1:8" x14ac:dyDescent="0.25">
      <c r="A55" s="33">
        <v>50</v>
      </c>
      <c r="B55" s="3" t="s">
        <v>50</v>
      </c>
      <c r="C55" s="27">
        <v>765</v>
      </c>
      <c r="D55" s="27">
        <v>425</v>
      </c>
      <c r="E55" s="4">
        <v>280</v>
      </c>
      <c r="F55" s="4">
        <v>1475</v>
      </c>
      <c r="G55" s="12">
        <v>0.47962609904999115</v>
      </c>
      <c r="H55" s="3">
        <v>77</v>
      </c>
    </row>
    <row r="56" spans="1:8" x14ac:dyDescent="0.25">
      <c r="A56" s="32">
        <v>51</v>
      </c>
      <c r="B56" s="3" t="s">
        <v>51</v>
      </c>
      <c r="C56" s="27">
        <v>1275</v>
      </c>
      <c r="D56" s="27">
        <v>785</v>
      </c>
      <c r="E56" s="4">
        <v>1465</v>
      </c>
      <c r="F56" s="4">
        <v>3520</v>
      </c>
      <c r="G56" s="12">
        <v>0.63831029030039477</v>
      </c>
      <c r="H56" s="3">
        <v>23</v>
      </c>
    </row>
    <row r="57" spans="1:8" x14ac:dyDescent="0.25">
      <c r="A57" s="33">
        <v>52</v>
      </c>
      <c r="B57" s="3" t="s">
        <v>52</v>
      </c>
      <c r="C57" s="27">
        <v>290</v>
      </c>
      <c r="D57" s="27">
        <v>10</v>
      </c>
      <c r="E57" s="4">
        <v>110</v>
      </c>
      <c r="F57" s="4">
        <v>410</v>
      </c>
      <c r="G57" s="12">
        <v>0.29123794686433391</v>
      </c>
      <c r="H57" s="3">
        <v>124</v>
      </c>
    </row>
    <row r="58" spans="1:8" x14ac:dyDescent="0.25">
      <c r="A58" s="32">
        <v>53</v>
      </c>
      <c r="B58" s="3" t="s">
        <v>160</v>
      </c>
      <c r="C58" s="27">
        <v>20</v>
      </c>
      <c r="D58" s="27">
        <v>0</v>
      </c>
      <c r="E58" s="4">
        <v>0</v>
      </c>
      <c r="F58" s="4">
        <v>20</v>
      </c>
      <c r="G58" s="12">
        <v>0</v>
      </c>
      <c r="H58" s="3">
        <v>165</v>
      </c>
    </row>
    <row r="59" spans="1:8" x14ac:dyDescent="0.25">
      <c r="A59" s="33">
        <v>54</v>
      </c>
      <c r="B59" s="3" t="s">
        <v>53</v>
      </c>
      <c r="C59" s="27">
        <v>670</v>
      </c>
      <c r="D59" s="27">
        <v>120</v>
      </c>
      <c r="E59" s="4">
        <v>665</v>
      </c>
      <c r="F59" s="4">
        <v>1450</v>
      </c>
      <c r="G59" s="12">
        <v>0.53936945926512336</v>
      </c>
      <c r="H59" s="3">
        <v>53</v>
      </c>
    </row>
    <row r="60" spans="1:8" x14ac:dyDescent="0.25">
      <c r="A60" s="32">
        <v>55</v>
      </c>
      <c r="B60" s="3" t="s">
        <v>54</v>
      </c>
      <c r="C60" s="27">
        <v>205</v>
      </c>
      <c r="D60" s="27">
        <v>15</v>
      </c>
      <c r="E60" s="4">
        <v>0</v>
      </c>
      <c r="F60" s="4">
        <v>215</v>
      </c>
      <c r="G60" s="12">
        <v>6.4516129032258063E-2</v>
      </c>
      <c r="H60" s="3">
        <v>159</v>
      </c>
    </row>
    <row r="61" spans="1:8" x14ac:dyDescent="0.25">
      <c r="A61" s="33">
        <v>56</v>
      </c>
      <c r="B61" s="3" t="s">
        <v>55</v>
      </c>
      <c r="C61" s="27">
        <v>2825</v>
      </c>
      <c r="D61" s="27">
        <v>1015</v>
      </c>
      <c r="E61" s="4">
        <v>825</v>
      </c>
      <c r="F61" s="4">
        <v>4665</v>
      </c>
      <c r="G61" s="12">
        <v>0.39443626106068314</v>
      </c>
      <c r="H61" s="3">
        <v>100</v>
      </c>
    </row>
    <row r="62" spans="1:8" x14ac:dyDescent="0.25">
      <c r="A62" s="32">
        <v>57</v>
      </c>
      <c r="B62" s="3" t="s">
        <v>56</v>
      </c>
      <c r="C62" s="27">
        <v>410</v>
      </c>
      <c r="D62" s="27">
        <v>245</v>
      </c>
      <c r="E62" s="4">
        <v>215</v>
      </c>
      <c r="F62" s="4">
        <v>870</v>
      </c>
      <c r="G62" s="12">
        <v>0.53058852744378215</v>
      </c>
      <c r="H62" s="3">
        <v>56</v>
      </c>
    </row>
    <row r="63" spans="1:8" x14ac:dyDescent="0.25">
      <c r="A63" s="33">
        <v>58</v>
      </c>
      <c r="B63" s="3" t="s">
        <v>57</v>
      </c>
      <c r="C63" s="27">
        <v>195</v>
      </c>
      <c r="D63" s="27">
        <v>35</v>
      </c>
      <c r="E63" s="4">
        <v>60</v>
      </c>
      <c r="F63" s="4">
        <v>290</v>
      </c>
      <c r="G63" s="12">
        <v>0.32530793003335551</v>
      </c>
      <c r="H63" s="3">
        <v>115</v>
      </c>
    </row>
    <row r="64" spans="1:8" x14ac:dyDescent="0.25">
      <c r="A64" s="32">
        <v>59</v>
      </c>
      <c r="B64" s="3" t="s">
        <v>58</v>
      </c>
      <c r="C64" s="27">
        <v>715</v>
      </c>
      <c r="D64" s="27">
        <v>315</v>
      </c>
      <c r="E64" s="4">
        <v>830</v>
      </c>
      <c r="F64" s="4">
        <v>1860</v>
      </c>
      <c r="G64" s="12">
        <v>0.61596321498830175</v>
      </c>
      <c r="H64" s="3">
        <v>32</v>
      </c>
    </row>
    <row r="65" spans="1:8" x14ac:dyDescent="0.25">
      <c r="A65" s="33">
        <v>60</v>
      </c>
      <c r="B65" s="3" t="s">
        <v>59</v>
      </c>
      <c r="C65" s="27">
        <v>820</v>
      </c>
      <c r="D65" s="27">
        <v>400</v>
      </c>
      <c r="E65" s="4">
        <v>365</v>
      </c>
      <c r="F65" s="4">
        <v>1580</v>
      </c>
      <c r="G65" s="12">
        <v>0.48230965950481308</v>
      </c>
      <c r="H65" s="3">
        <v>76</v>
      </c>
    </row>
    <row r="66" spans="1:8" x14ac:dyDescent="0.25">
      <c r="A66" s="32">
        <v>61</v>
      </c>
      <c r="B66" s="3" t="s">
        <v>60</v>
      </c>
      <c r="C66" s="27">
        <v>535</v>
      </c>
      <c r="D66" s="27">
        <v>145</v>
      </c>
      <c r="E66" s="4">
        <v>0</v>
      </c>
      <c r="F66" s="4">
        <v>680</v>
      </c>
      <c r="G66" s="12">
        <v>0.21398386196769456</v>
      </c>
      <c r="H66" s="3">
        <v>139</v>
      </c>
    </row>
    <row r="67" spans="1:8" x14ac:dyDescent="0.25">
      <c r="A67" s="33">
        <v>62</v>
      </c>
      <c r="B67" s="3" t="s">
        <v>61</v>
      </c>
      <c r="C67" s="27">
        <v>155</v>
      </c>
      <c r="D67" s="27">
        <v>10</v>
      </c>
      <c r="E67" s="4">
        <v>10</v>
      </c>
      <c r="F67" s="4">
        <v>170</v>
      </c>
      <c r="G67" s="12">
        <v>0.10134693341507096</v>
      </c>
      <c r="H67" s="3">
        <v>153</v>
      </c>
    </row>
    <row r="68" spans="1:8" x14ac:dyDescent="0.25">
      <c r="A68" s="32">
        <v>63</v>
      </c>
      <c r="B68" s="3" t="s">
        <v>62</v>
      </c>
      <c r="C68" s="27">
        <v>615</v>
      </c>
      <c r="D68" s="27">
        <v>225</v>
      </c>
      <c r="E68" s="4">
        <v>390</v>
      </c>
      <c r="F68" s="4">
        <v>1230</v>
      </c>
      <c r="G68" s="12">
        <v>0.49924591948044911</v>
      </c>
      <c r="H68" s="3">
        <v>70</v>
      </c>
    </row>
    <row r="69" spans="1:8" x14ac:dyDescent="0.25">
      <c r="A69" s="33">
        <v>64</v>
      </c>
      <c r="B69" s="3" t="s">
        <v>63</v>
      </c>
      <c r="C69" s="27">
        <v>1580</v>
      </c>
      <c r="D69" s="27">
        <v>145</v>
      </c>
      <c r="E69" s="4">
        <v>390</v>
      </c>
      <c r="F69" s="4">
        <v>2110</v>
      </c>
      <c r="G69" s="12">
        <v>0.2519262324901736</v>
      </c>
      <c r="H69" s="3">
        <v>134</v>
      </c>
    </row>
    <row r="70" spans="1:8" x14ac:dyDescent="0.25">
      <c r="A70" s="32">
        <v>65</v>
      </c>
      <c r="B70" s="3" t="s">
        <v>64</v>
      </c>
      <c r="C70" s="27">
        <v>35</v>
      </c>
      <c r="D70" s="27">
        <v>25</v>
      </c>
      <c r="E70" s="4">
        <v>0</v>
      </c>
      <c r="F70" s="4">
        <v>60</v>
      </c>
      <c r="G70" s="12">
        <v>0.39655172413793105</v>
      </c>
      <c r="H70" s="3">
        <v>98</v>
      </c>
    </row>
    <row r="71" spans="1:8" x14ac:dyDescent="0.25">
      <c r="A71" s="33">
        <v>66</v>
      </c>
      <c r="B71" s="3" t="s">
        <v>65</v>
      </c>
      <c r="C71" s="27">
        <v>795</v>
      </c>
      <c r="D71" s="27">
        <v>105</v>
      </c>
      <c r="E71" s="4">
        <v>625</v>
      </c>
      <c r="F71" s="4">
        <v>1525</v>
      </c>
      <c r="G71" s="12">
        <v>0.47854672643230589</v>
      </c>
      <c r="H71" s="3">
        <v>78</v>
      </c>
    </row>
    <row r="72" spans="1:8" x14ac:dyDescent="0.25">
      <c r="A72" s="32">
        <v>67</v>
      </c>
      <c r="B72" s="3" t="s">
        <v>66</v>
      </c>
      <c r="C72" s="27">
        <v>835</v>
      </c>
      <c r="D72" s="27">
        <v>200</v>
      </c>
      <c r="E72" s="4">
        <v>350</v>
      </c>
      <c r="F72" s="4">
        <v>1380</v>
      </c>
      <c r="G72" s="12">
        <v>0.39600081004805254</v>
      </c>
      <c r="H72" s="3">
        <v>99</v>
      </c>
    </row>
    <row r="73" spans="1:8" x14ac:dyDescent="0.25">
      <c r="A73" s="33">
        <v>68</v>
      </c>
      <c r="B73" s="3" t="s">
        <v>67</v>
      </c>
      <c r="C73" s="27">
        <v>2050</v>
      </c>
      <c r="D73" s="27">
        <v>2280</v>
      </c>
      <c r="E73" s="4">
        <v>170</v>
      </c>
      <c r="F73" s="4">
        <v>4500</v>
      </c>
      <c r="G73" s="12">
        <v>0.54446420631391734</v>
      </c>
      <c r="H73" s="3">
        <v>49</v>
      </c>
    </row>
    <row r="74" spans="1:8" x14ac:dyDescent="0.25">
      <c r="A74" s="32">
        <v>69</v>
      </c>
      <c r="B74" s="3" t="s">
        <v>177</v>
      </c>
      <c r="C74" s="27">
        <v>625</v>
      </c>
      <c r="D74" s="27">
        <v>185</v>
      </c>
      <c r="E74" s="4">
        <v>580</v>
      </c>
      <c r="F74" s="4">
        <v>1390</v>
      </c>
      <c r="G74" s="12">
        <v>0.54965979643603613</v>
      </c>
      <c r="H74" s="3">
        <v>47</v>
      </c>
    </row>
    <row r="75" spans="1:8" x14ac:dyDescent="0.25">
      <c r="A75" s="33">
        <v>70</v>
      </c>
      <c r="B75" s="3" t="s">
        <v>68</v>
      </c>
      <c r="C75" s="27">
        <v>835</v>
      </c>
      <c r="D75" s="27">
        <v>590</v>
      </c>
      <c r="E75" s="4">
        <v>595</v>
      </c>
      <c r="F75" s="4">
        <v>2025</v>
      </c>
      <c r="G75" s="12">
        <v>0.58633202955698827</v>
      </c>
      <c r="H75" s="3">
        <v>36</v>
      </c>
    </row>
    <row r="76" spans="1:8" x14ac:dyDescent="0.25">
      <c r="A76" s="32">
        <v>71</v>
      </c>
      <c r="B76" s="3" t="s">
        <v>69</v>
      </c>
      <c r="C76" s="27">
        <v>2050</v>
      </c>
      <c r="D76" s="27">
        <v>2790</v>
      </c>
      <c r="E76" s="4">
        <v>0</v>
      </c>
      <c r="F76" s="4">
        <v>4840</v>
      </c>
      <c r="G76" s="12">
        <v>0.57612135511879825</v>
      </c>
      <c r="H76" s="3">
        <v>38</v>
      </c>
    </row>
    <row r="77" spans="1:8" x14ac:dyDescent="0.25">
      <c r="A77" s="33">
        <v>72</v>
      </c>
      <c r="B77" s="3" t="s">
        <v>70</v>
      </c>
      <c r="C77" s="27">
        <v>990</v>
      </c>
      <c r="D77" s="27">
        <v>120</v>
      </c>
      <c r="E77" s="4">
        <v>720</v>
      </c>
      <c r="F77" s="4">
        <v>1830</v>
      </c>
      <c r="G77" s="12">
        <v>0.45848743523811092</v>
      </c>
      <c r="H77" s="3">
        <v>83</v>
      </c>
    </row>
    <row r="78" spans="1:8" x14ac:dyDescent="0.25">
      <c r="A78" s="32">
        <v>73</v>
      </c>
      <c r="B78" s="3" t="s">
        <v>71</v>
      </c>
      <c r="C78" s="27">
        <v>975</v>
      </c>
      <c r="D78" s="27">
        <v>960</v>
      </c>
      <c r="E78" s="4">
        <v>185</v>
      </c>
      <c r="F78" s="4">
        <v>2120</v>
      </c>
      <c r="G78" s="12">
        <v>0.54070647743233002</v>
      </c>
      <c r="H78" s="3">
        <v>51</v>
      </c>
    </row>
    <row r="79" spans="1:8" x14ac:dyDescent="0.25">
      <c r="A79" s="33">
        <v>74</v>
      </c>
      <c r="B79" s="3" t="s">
        <v>178</v>
      </c>
      <c r="C79" s="27">
        <v>145</v>
      </c>
      <c r="D79" s="27">
        <v>20</v>
      </c>
      <c r="E79" s="4">
        <v>20</v>
      </c>
      <c r="F79" s="4">
        <v>185</v>
      </c>
      <c r="G79" s="12">
        <v>0.20914323974367119</v>
      </c>
      <c r="H79" s="3">
        <v>141</v>
      </c>
    </row>
    <row r="80" spans="1:8" x14ac:dyDescent="0.25">
      <c r="A80" s="32">
        <v>75</v>
      </c>
      <c r="B80" s="3" t="s">
        <v>72</v>
      </c>
      <c r="C80" s="27">
        <v>950</v>
      </c>
      <c r="D80" s="27">
        <v>485</v>
      </c>
      <c r="E80" s="4">
        <v>545</v>
      </c>
      <c r="F80" s="4">
        <v>1985</v>
      </c>
      <c r="G80" s="12">
        <v>0.52031772257896058</v>
      </c>
      <c r="H80" s="3">
        <v>61</v>
      </c>
    </row>
    <row r="81" spans="1:8" x14ac:dyDescent="0.25">
      <c r="A81" s="33">
        <v>76</v>
      </c>
      <c r="B81" s="3" t="s">
        <v>73</v>
      </c>
      <c r="C81" s="27">
        <v>2460</v>
      </c>
      <c r="D81" s="27">
        <v>1025</v>
      </c>
      <c r="E81" s="4">
        <v>1355</v>
      </c>
      <c r="F81" s="4">
        <v>4840</v>
      </c>
      <c r="G81" s="12">
        <v>0.49138300044591504</v>
      </c>
      <c r="H81" s="3">
        <v>74</v>
      </c>
    </row>
    <row r="82" spans="1:8" x14ac:dyDescent="0.25">
      <c r="A82" s="32">
        <v>77</v>
      </c>
      <c r="B82" s="3" t="s">
        <v>74</v>
      </c>
      <c r="C82" s="27">
        <v>155</v>
      </c>
      <c r="D82" s="27">
        <v>25</v>
      </c>
      <c r="E82" s="4">
        <v>90</v>
      </c>
      <c r="F82" s="4">
        <v>275</v>
      </c>
      <c r="G82" s="12">
        <v>0.43124190476190477</v>
      </c>
      <c r="H82" s="3">
        <v>91</v>
      </c>
    </row>
    <row r="83" spans="1:8" x14ac:dyDescent="0.25">
      <c r="A83" s="33">
        <v>78</v>
      </c>
      <c r="B83" s="3" t="s">
        <v>75</v>
      </c>
      <c r="C83" s="27">
        <v>1300</v>
      </c>
      <c r="D83" s="27">
        <v>345</v>
      </c>
      <c r="E83" s="4">
        <v>920</v>
      </c>
      <c r="F83" s="4">
        <v>2565</v>
      </c>
      <c r="G83" s="12">
        <v>0.49236977412999139</v>
      </c>
      <c r="H83" s="3">
        <v>72</v>
      </c>
    </row>
    <row r="84" spans="1:8" x14ac:dyDescent="0.25">
      <c r="A84" s="32">
        <v>79</v>
      </c>
      <c r="B84" s="3" t="s">
        <v>76</v>
      </c>
      <c r="C84" s="27">
        <v>760</v>
      </c>
      <c r="D84" s="27">
        <v>440</v>
      </c>
      <c r="E84" s="4">
        <v>160</v>
      </c>
      <c r="F84" s="4">
        <v>1365</v>
      </c>
      <c r="G84" s="12">
        <v>0.44170433310946361</v>
      </c>
      <c r="H84" s="3">
        <v>88</v>
      </c>
    </row>
    <row r="85" spans="1:8" x14ac:dyDescent="0.25">
      <c r="A85" s="33">
        <v>80</v>
      </c>
      <c r="B85" s="3" t="s">
        <v>77</v>
      </c>
      <c r="C85" s="27">
        <v>265</v>
      </c>
      <c r="D85" s="27">
        <v>35</v>
      </c>
      <c r="E85" s="4">
        <v>155</v>
      </c>
      <c r="F85" s="4">
        <v>450</v>
      </c>
      <c r="G85" s="12">
        <v>0.41858407079646021</v>
      </c>
      <c r="H85" s="3">
        <v>94</v>
      </c>
    </row>
    <row r="86" spans="1:8" x14ac:dyDescent="0.25">
      <c r="A86" s="32">
        <v>81</v>
      </c>
      <c r="B86" s="3" t="s">
        <v>78</v>
      </c>
      <c r="C86" s="27">
        <v>1065</v>
      </c>
      <c r="D86" s="27">
        <v>370</v>
      </c>
      <c r="E86" s="4">
        <v>0</v>
      </c>
      <c r="F86" s="4">
        <v>1435</v>
      </c>
      <c r="G86" s="12">
        <v>0.25909523244696236</v>
      </c>
      <c r="H86" s="3">
        <v>131</v>
      </c>
    </row>
    <row r="87" spans="1:8" x14ac:dyDescent="0.25">
      <c r="A87" s="33">
        <v>82</v>
      </c>
      <c r="B87" s="3" t="s">
        <v>79</v>
      </c>
      <c r="C87" s="27">
        <v>60</v>
      </c>
      <c r="D87" s="27">
        <v>10</v>
      </c>
      <c r="E87" s="4">
        <v>40</v>
      </c>
      <c r="F87" s="4">
        <v>115</v>
      </c>
      <c r="G87" s="12">
        <v>0.45508530750861786</v>
      </c>
      <c r="H87" s="3">
        <v>85</v>
      </c>
    </row>
    <row r="88" spans="1:8" x14ac:dyDescent="0.25">
      <c r="A88" s="32">
        <v>83</v>
      </c>
      <c r="B88" s="3" t="s">
        <v>80</v>
      </c>
      <c r="C88" s="27">
        <v>1785</v>
      </c>
      <c r="D88" s="27">
        <v>1050</v>
      </c>
      <c r="E88" s="4">
        <v>2040</v>
      </c>
      <c r="F88" s="4">
        <v>4875</v>
      </c>
      <c r="G88" s="12">
        <v>0.63409819591002403</v>
      </c>
      <c r="H88" s="3">
        <v>27</v>
      </c>
    </row>
    <row r="89" spans="1:8" x14ac:dyDescent="0.25">
      <c r="A89" s="33">
        <v>84</v>
      </c>
      <c r="B89" s="3" t="s">
        <v>81</v>
      </c>
      <c r="C89" s="27">
        <v>65</v>
      </c>
      <c r="D89" s="27">
        <v>135</v>
      </c>
      <c r="E89" s="4">
        <v>0</v>
      </c>
      <c r="F89" s="4">
        <v>200</v>
      </c>
      <c r="G89" s="12">
        <v>0.67704724595083077</v>
      </c>
      <c r="H89" s="3">
        <v>15</v>
      </c>
    </row>
    <row r="90" spans="1:8" x14ac:dyDescent="0.25">
      <c r="A90" s="32">
        <v>85</v>
      </c>
      <c r="B90" s="3" t="s">
        <v>82</v>
      </c>
      <c r="C90" s="27">
        <v>1035</v>
      </c>
      <c r="D90" s="27">
        <v>2235</v>
      </c>
      <c r="E90" s="4">
        <v>0</v>
      </c>
      <c r="F90" s="4">
        <v>3275</v>
      </c>
      <c r="G90" s="12">
        <v>0.68357862373140332</v>
      </c>
      <c r="H90" s="3">
        <v>13</v>
      </c>
    </row>
    <row r="91" spans="1:8" x14ac:dyDescent="0.25">
      <c r="A91" s="33">
        <v>86</v>
      </c>
      <c r="B91" s="3" t="s">
        <v>83</v>
      </c>
      <c r="C91" s="27">
        <v>110</v>
      </c>
      <c r="D91" s="27">
        <v>5</v>
      </c>
      <c r="E91" s="4">
        <v>0</v>
      </c>
      <c r="F91" s="4">
        <v>110</v>
      </c>
      <c r="G91" s="12">
        <v>2.7027027027027029E-2</v>
      </c>
      <c r="H91" s="3">
        <v>163</v>
      </c>
    </row>
    <row r="92" spans="1:8" x14ac:dyDescent="0.25">
      <c r="A92" s="32">
        <v>87</v>
      </c>
      <c r="B92" s="3" t="s">
        <v>84</v>
      </c>
      <c r="C92" s="27">
        <v>45</v>
      </c>
      <c r="D92" s="27">
        <v>50</v>
      </c>
      <c r="E92" s="4">
        <v>180</v>
      </c>
      <c r="F92" s="4">
        <v>275</v>
      </c>
      <c r="G92" s="12">
        <v>0.83503275259729925</v>
      </c>
      <c r="H92" s="3">
        <v>4</v>
      </c>
    </row>
    <row r="93" spans="1:8" x14ac:dyDescent="0.25">
      <c r="A93" s="33">
        <v>88</v>
      </c>
      <c r="B93" s="3" t="s">
        <v>85</v>
      </c>
      <c r="C93" s="27">
        <v>415</v>
      </c>
      <c r="D93" s="27">
        <v>20</v>
      </c>
      <c r="E93" s="4">
        <v>450</v>
      </c>
      <c r="F93" s="4">
        <v>880</v>
      </c>
      <c r="G93" s="12">
        <v>0.53015872414786036</v>
      </c>
      <c r="H93" s="3">
        <v>57</v>
      </c>
    </row>
    <row r="94" spans="1:8" x14ac:dyDescent="0.25">
      <c r="A94" s="32">
        <v>89</v>
      </c>
      <c r="B94" s="3" t="s">
        <v>86</v>
      </c>
      <c r="C94" s="27">
        <v>640</v>
      </c>
      <c r="D94" s="27">
        <v>470</v>
      </c>
      <c r="E94" s="4">
        <v>0</v>
      </c>
      <c r="F94" s="4">
        <v>1110</v>
      </c>
      <c r="G94" s="12">
        <v>0.42246061761005171</v>
      </c>
      <c r="H94" s="3">
        <v>92</v>
      </c>
    </row>
    <row r="95" spans="1:8" x14ac:dyDescent="0.25">
      <c r="A95" s="33">
        <v>90</v>
      </c>
      <c r="B95" s="3" t="s">
        <v>87</v>
      </c>
      <c r="C95" s="27">
        <v>780</v>
      </c>
      <c r="D95" s="27">
        <v>930</v>
      </c>
      <c r="E95" s="4">
        <v>5</v>
      </c>
      <c r="F95" s="4">
        <v>1710</v>
      </c>
      <c r="G95" s="12">
        <v>0.54467198464609845</v>
      </c>
      <c r="H95" s="3">
        <v>48</v>
      </c>
    </row>
    <row r="96" spans="1:8" x14ac:dyDescent="0.25">
      <c r="A96" s="32">
        <v>91</v>
      </c>
      <c r="B96" s="3" t="s">
        <v>88</v>
      </c>
      <c r="C96" s="27">
        <v>285</v>
      </c>
      <c r="D96" s="27">
        <v>555</v>
      </c>
      <c r="E96" s="4">
        <v>195</v>
      </c>
      <c r="F96" s="4">
        <v>1035</v>
      </c>
      <c r="G96" s="12">
        <v>0.72322603761926729</v>
      </c>
      <c r="H96" s="3">
        <v>7</v>
      </c>
    </row>
    <row r="97" spans="1:8" x14ac:dyDescent="0.25">
      <c r="A97" s="33">
        <v>92</v>
      </c>
      <c r="B97" s="3" t="s">
        <v>89</v>
      </c>
      <c r="C97" s="27">
        <v>1005</v>
      </c>
      <c r="D97" s="27">
        <v>530</v>
      </c>
      <c r="E97" s="4">
        <v>570</v>
      </c>
      <c r="F97" s="4">
        <v>2105</v>
      </c>
      <c r="G97" s="12">
        <v>0.52323262751278055</v>
      </c>
      <c r="H97" s="3">
        <v>59</v>
      </c>
    </row>
    <row r="98" spans="1:8" x14ac:dyDescent="0.25">
      <c r="A98" s="32">
        <v>93</v>
      </c>
      <c r="B98" s="3" t="s">
        <v>90</v>
      </c>
      <c r="C98" s="27">
        <v>1525</v>
      </c>
      <c r="D98" s="27">
        <v>1030</v>
      </c>
      <c r="E98" s="4">
        <v>0</v>
      </c>
      <c r="F98" s="4">
        <v>2555</v>
      </c>
      <c r="G98" s="12">
        <v>0.40271115880603231</v>
      </c>
      <c r="H98" s="3">
        <v>97</v>
      </c>
    </row>
    <row r="99" spans="1:8" x14ac:dyDescent="0.25">
      <c r="A99" s="33">
        <v>94</v>
      </c>
      <c r="B99" s="3" t="s">
        <v>91</v>
      </c>
      <c r="C99" s="27">
        <v>2635</v>
      </c>
      <c r="D99" s="27">
        <v>2560</v>
      </c>
      <c r="E99" s="4">
        <v>4080</v>
      </c>
      <c r="F99" s="4">
        <v>9275</v>
      </c>
      <c r="G99" s="12">
        <v>0.71571623471971346</v>
      </c>
      <c r="H99" s="3">
        <v>8</v>
      </c>
    </row>
    <row r="100" spans="1:8" x14ac:dyDescent="0.25">
      <c r="A100" s="32">
        <v>95</v>
      </c>
      <c r="B100" s="3" t="s">
        <v>92</v>
      </c>
      <c r="C100" s="27">
        <v>880</v>
      </c>
      <c r="D100" s="27">
        <v>165</v>
      </c>
      <c r="E100" s="4">
        <v>825</v>
      </c>
      <c r="F100" s="4">
        <v>1870</v>
      </c>
      <c r="G100" s="12">
        <v>0.52983338572304717</v>
      </c>
      <c r="H100" s="3">
        <v>58</v>
      </c>
    </row>
    <row r="101" spans="1:8" x14ac:dyDescent="0.25">
      <c r="A101" s="33">
        <v>96</v>
      </c>
      <c r="B101" s="3" t="s">
        <v>179</v>
      </c>
      <c r="C101" s="27">
        <v>1655</v>
      </c>
      <c r="D101" s="27">
        <v>1255</v>
      </c>
      <c r="E101" s="4">
        <v>355</v>
      </c>
      <c r="F101" s="4">
        <v>3265</v>
      </c>
      <c r="G101" s="12">
        <v>0.49356822144875867</v>
      </c>
      <c r="H101" s="3">
        <v>71</v>
      </c>
    </row>
    <row r="102" spans="1:8" x14ac:dyDescent="0.25">
      <c r="A102" s="32">
        <v>97</v>
      </c>
      <c r="B102" s="3" t="s">
        <v>94</v>
      </c>
      <c r="C102" s="27">
        <v>155</v>
      </c>
      <c r="D102" s="27">
        <v>10</v>
      </c>
      <c r="E102" s="4">
        <v>35</v>
      </c>
      <c r="F102" s="4">
        <v>200</v>
      </c>
      <c r="G102" s="12">
        <v>0.22908520469833984</v>
      </c>
      <c r="H102" s="3">
        <v>137</v>
      </c>
    </row>
    <row r="103" spans="1:8" x14ac:dyDescent="0.25">
      <c r="A103" s="33">
        <v>98</v>
      </c>
      <c r="B103" s="3" t="s">
        <v>95</v>
      </c>
      <c r="C103" s="27">
        <v>535</v>
      </c>
      <c r="D103" s="27">
        <v>215</v>
      </c>
      <c r="E103" s="4">
        <v>20</v>
      </c>
      <c r="F103" s="4">
        <v>775</v>
      </c>
      <c r="G103" s="12">
        <v>0.30486151626149988</v>
      </c>
      <c r="H103" s="3">
        <v>119</v>
      </c>
    </row>
    <row r="104" spans="1:8" x14ac:dyDescent="0.25">
      <c r="A104" s="32">
        <v>99</v>
      </c>
      <c r="B104" s="3" t="s">
        <v>96</v>
      </c>
      <c r="C104" s="27">
        <v>1220</v>
      </c>
      <c r="D104" s="27">
        <v>160</v>
      </c>
      <c r="E104" s="4">
        <v>455</v>
      </c>
      <c r="F104" s="4">
        <v>1835</v>
      </c>
      <c r="G104" s="12">
        <v>0.33426437894556271</v>
      </c>
      <c r="H104" s="3">
        <v>109</v>
      </c>
    </row>
    <row r="105" spans="1:8" x14ac:dyDescent="0.25">
      <c r="A105" s="33">
        <v>100</v>
      </c>
      <c r="B105" s="3" t="s">
        <v>97</v>
      </c>
      <c r="C105" s="27">
        <v>175</v>
      </c>
      <c r="D105" s="27">
        <v>30</v>
      </c>
      <c r="E105" s="4">
        <v>15</v>
      </c>
      <c r="F105" s="4">
        <v>220</v>
      </c>
      <c r="G105" s="12">
        <v>0.20642200887972434</v>
      </c>
      <c r="H105" s="3">
        <v>142</v>
      </c>
    </row>
    <row r="106" spans="1:8" x14ac:dyDescent="0.25">
      <c r="A106" s="32">
        <v>101</v>
      </c>
      <c r="B106" s="3" t="s">
        <v>98</v>
      </c>
      <c r="C106" s="27">
        <v>2380</v>
      </c>
      <c r="D106" s="27">
        <v>1040</v>
      </c>
      <c r="E106" s="4">
        <v>1935</v>
      </c>
      <c r="F106" s="4">
        <v>5350</v>
      </c>
      <c r="G106" s="12">
        <v>0.55539393140840276</v>
      </c>
      <c r="H106" s="3">
        <v>44</v>
      </c>
    </row>
    <row r="107" spans="1:8" x14ac:dyDescent="0.25">
      <c r="A107" s="33">
        <v>102</v>
      </c>
      <c r="B107" s="3" t="s">
        <v>99</v>
      </c>
      <c r="C107" s="27">
        <v>1760</v>
      </c>
      <c r="D107" s="27">
        <v>115</v>
      </c>
      <c r="E107" s="4">
        <v>0</v>
      </c>
      <c r="F107" s="4">
        <v>1875</v>
      </c>
      <c r="G107" s="12">
        <v>6.1462211803273582E-2</v>
      </c>
      <c r="H107" s="3">
        <v>160</v>
      </c>
    </row>
    <row r="108" spans="1:8" x14ac:dyDescent="0.25">
      <c r="A108" s="32">
        <v>103</v>
      </c>
      <c r="B108" s="3" t="s">
        <v>100</v>
      </c>
      <c r="C108" s="27">
        <v>855</v>
      </c>
      <c r="D108" s="27">
        <v>4400</v>
      </c>
      <c r="E108" s="4">
        <v>950</v>
      </c>
      <c r="F108" s="4">
        <v>6205</v>
      </c>
      <c r="G108" s="12">
        <v>0.86264711007004813</v>
      </c>
      <c r="H108" s="3">
        <v>2</v>
      </c>
    </row>
    <row r="109" spans="1:8" x14ac:dyDescent="0.25">
      <c r="A109" s="33">
        <v>104</v>
      </c>
      <c r="B109" s="3" t="s">
        <v>101</v>
      </c>
      <c r="C109" s="27">
        <v>1180</v>
      </c>
      <c r="D109" s="27">
        <v>140</v>
      </c>
      <c r="E109" s="4">
        <v>25</v>
      </c>
      <c r="F109" s="4">
        <v>1345</v>
      </c>
      <c r="G109" s="12">
        <v>0.12360999777198446</v>
      </c>
      <c r="H109" s="3">
        <v>152</v>
      </c>
    </row>
    <row r="110" spans="1:8" x14ac:dyDescent="0.25">
      <c r="A110" s="32">
        <v>105</v>
      </c>
      <c r="B110" s="3" t="s">
        <v>102</v>
      </c>
      <c r="C110" s="27">
        <v>2260</v>
      </c>
      <c r="D110" s="27">
        <v>4505</v>
      </c>
      <c r="E110" s="4">
        <v>3015</v>
      </c>
      <c r="F110" s="4">
        <v>9785</v>
      </c>
      <c r="G110" s="12">
        <v>0.76882154393177526</v>
      </c>
      <c r="H110" s="3">
        <v>5</v>
      </c>
    </row>
    <row r="111" spans="1:8" x14ac:dyDescent="0.25">
      <c r="A111" s="33">
        <v>106</v>
      </c>
      <c r="B111" s="3" t="s">
        <v>103</v>
      </c>
      <c r="C111" s="27">
        <v>135</v>
      </c>
      <c r="D111" s="27">
        <v>5</v>
      </c>
      <c r="E111" s="4">
        <v>5</v>
      </c>
      <c r="F111" s="4">
        <v>145</v>
      </c>
      <c r="G111" s="12">
        <v>7.1004260768932834E-2</v>
      </c>
      <c r="H111" s="3">
        <v>157</v>
      </c>
    </row>
    <row r="112" spans="1:8" x14ac:dyDescent="0.25">
      <c r="A112" s="32">
        <v>107</v>
      </c>
      <c r="B112" s="3" t="s">
        <v>104</v>
      </c>
      <c r="C112" s="27">
        <v>935</v>
      </c>
      <c r="D112" s="27">
        <v>410</v>
      </c>
      <c r="E112" s="4">
        <v>1160</v>
      </c>
      <c r="F112" s="4">
        <v>2505</v>
      </c>
      <c r="G112" s="12">
        <v>0.62693312350273034</v>
      </c>
      <c r="H112" s="3">
        <v>29</v>
      </c>
    </row>
    <row r="113" spans="1:8" x14ac:dyDescent="0.25">
      <c r="A113" s="33">
        <v>108</v>
      </c>
      <c r="B113" s="3" t="s">
        <v>105</v>
      </c>
      <c r="C113" s="27">
        <v>1160</v>
      </c>
      <c r="D113" s="27">
        <v>500</v>
      </c>
      <c r="E113" s="4">
        <v>0</v>
      </c>
      <c r="F113" s="4">
        <v>1660</v>
      </c>
      <c r="G113" s="12">
        <v>0.3006754120441254</v>
      </c>
      <c r="H113" s="3">
        <v>121</v>
      </c>
    </row>
    <row r="114" spans="1:8" x14ac:dyDescent="0.25">
      <c r="A114" s="32">
        <v>109</v>
      </c>
      <c r="B114" s="3" t="s">
        <v>106</v>
      </c>
      <c r="C114" s="27">
        <v>190</v>
      </c>
      <c r="D114" s="27">
        <v>65</v>
      </c>
      <c r="E114" s="4">
        <v>365</v>
      </c>
      <c r="F114" s="4">
        <v>615</v>
      </c>
      <c r="G114" s="12">
        <v>0.69486544442363674</v>
      </c>
      <c r="H114" s="3">
        <v>11</v>
      </c>
    </row>
    <row r="115" spans="1:8" x14ac:dyDescent="0.25">
      <c r="A115" s="33">
        <v>110</v>
      </c>
      <c r="B115" s="3" t="s">
        <v>107</v>
      </c>
      <c r="C115" s="27">
        <v>1525</v>
      </c>
      <c r="D115" s="27">
        <v>860</v>
      </c>
      <c r="E115" s="4">
        <v>1800</v>
      </c>
      <c r="F115" s="4">
        <v>4190</v>
      </c>
      <c r="G115" s="12">
        <v>0.63588700518729924</v>
      </c>
      <c r="H115" s="3">
        <v>25</v>
      </c>
    </row>
    <row r="116" spans="1:8" x14ac:dyDescent="0.25">
      <c r="A116" s="32">
        <v>111</v>
      </c>
      <c r="B116" s="3" t="s">
        <v>108</v>
      </c>
      <c r="C116" s="27">
        <v>90</v>
      </c>
      <c r="D116" s="27">
        <v>125</v>
      </c>
      <c r="E116" s="4">
        <v>10</v>
      </c>
      <c r="F116" s="4">
        <v>225</v>
      </c>
      <c r="G116" s="12">
        <v>0.60352422907489001</v>
      </c>
      <c r="H116" s="3">
        <v>35</v>
      </c>
    </row>
    <row r="117" spans="1:8" x14ac:dyDescent="0.25">
      <c r="A117" s="33">
        <v>112</v>
      </c>
      <c r="B117" s="3" t="s">
        <v>109</v>
      </c>
      <c r="C117" s="27">
        <v>955</v>
      </c>
      <c r="D117" s="27">
        <v>745</v>
      </c>
      <c r="E117" s="4">
        <v>0</v>
      </c>
      <c r="F117" s="4">
        <v>1700</v>
      </c>
      <c r="G117" s="12">
        <v>0.43767408037652678</v>
      </c>
      <c r="H117" s="3">
        <v>89</v>
      </c>
    </row>
    <row r="118" spans="1:8" x14ac:dyDescent="0.25">
      <c r="A118" s="32">
        <v>113</v>
      </c>
      <c r="B118" s="3" t="s">
        <v>110</v>
      </c>
      <c r="C118" s="27">
        <v>500</v>
      </c>
      <c r="D118" s="27">
        <v>180</v>
      </c>
      <c r="E118" s="4">
        <v>15</v>
      </c>
      <c r="F118" s="4">
        <v>695</v>
      </c>
      <c r="G118" s="12">
        <v>0.28286686347577289</v>
      </c>
      <c r="H118" s="3">
        <v>126</v>
      </c>
    </row>
    <row r="119" spans="1:8" x14ac:dyDescent="0.25">
      <c r="A119" s="33">
        <v>114</v>
      </c>
      <c r="B119" s="3" t="s">
        <v>111</v>
      </c>
      <c r="C119" s="27">
        <v>505</v>
      </c>
      <c r="D119" s="27">
        <v>40</v>
      </c>
      <c r="E119" s="4">
        <v>175</v>
      </c>
      <c r="F119" s="4">
        <v>720</v>
      </c>
      <c r="G119" s="12">
        <v>0.29990737228767839</v>
      </c>
      <c r="H119" s="3">
        <v>122</v>
      </c>
    </row>
    <row r="120" spans="1:8" x14ac:dyDescent="0.25">
      <c r="A120" s="32">
        <v>115</v>
      </c>
      <c r="B120" s="3" t="s">
        <v>180</v>
      </c>
      <c r="C120" s="27">
        <v>50</v>
      </c>
      <c r="D120" s="27">
        <v>25</v>
      </c>
      <c r="E120" s="4">
        <v>0</v>
      </c>
      <c r="F120" s="4">
        <v>75</v>
      </c>
      <c r="G120" s="12">
        <v>0.34087529577050746</v>
      </c>
      <c r="H120" s="3">
        <v>108</v>
      </c>
    </row>
    <row r="121" spans="1:8" x14ac:dyDescent="0.25">
      <c r="A121" s="33">
        <v>116</v>
      </c>
      <c r="B121" s="3" t="s">
        <v>112</v>
      </c>
      <c r="C121" s="27">
        <v>225</v>
      </c>
      <c r="D121" s="27">
        <v>70</v>
      </c>
      <c r="E121" s="4">
        <v>70</v>
      </c>
      <c r="F121" s="4">
        <v>365</v>
      </c>
      <c r="G121" s="12">
        <v>0.37747605479452057</v>
      </c>
      <c r="H121" s="3">
        <v>104</v>
      </c>
    </row>
    <row r="122" spans="1:8" x14ac:dyDescent="0.25">
      <c r="A122" s="32">
        <v>117</v>
      </c>
      <c r="B122" s="3" t="s">
        <v>113</v>
      </c>
      <c r="C122" s="27">
        <v>60</v>
      </c>
      <c r="D122" s="27">
        <v>5</v>
      </c>
      <c r="E122" s="4">
        <v>15</v>
      </c>
      <c r="F122" s="4">
        <v>80</v>
      </c>
      <c r="G122" s="12">
        <v>0.23749999999999999</v>
      </c>
      <c r="H122" s="3">
        <v>135</v>
      </c>
    </row>
    <row r="123" spans="1:8" x14ac:dyDescent="0.25">
      <c r="A123" s="33">
        <v>118</v>
      </c>
      <c r="B123" s="3" t="s">
        <v>114</v>
      </c>
      <c r="C123" s="27">
        <v>140</v>
      </c>
      <c r="D123" s="27">
        <v>30</v>
      </c>
      <c r="E123" s="4">
        <v>910</v>
      </c>
      <c r="F123" s="4">
        <v>1080</v>
      </c>
      <c r="G123" s="12">
        <v>0.87071553191489359</v>
      </c>
      <c r="H123" s="3">
        <v>1</v>
      </c>
    </row>
    <row r="124" spans="1:8" x14ac:dyDescent="0.25">
      <c r="A124" s="32">
        <v>119</v>
      </c>
      <c r="B124" s="3" t="s">
        <v>115</v>
      </c>
      <c r="C124" s="27">
        <v>270</v>
      </c>
      <c r="D124" s="27">
        <v>20</v>
      </c>
      <c r="E124" s="4">
        <v>10</v>
      </c>
      <c r="F124" s="4">
        <v>300</v>
      </c>
      <c r="G124" s="12">
        <v>9.9951162567569668E-2</v>
      </c>
      <c r="H124" s="3">
        <v>154</v>
      </c>
    </row>
    <row r="125" spans="1:8" x14ac:dyDescent="0.25">
      <c r="A125" s="33">
        <v>120</v>
      </c>
      <c r="B125" s="3" t="s">
        <v>116</v>
      </c>
      <c r="C125" s="27">
        <v>355</v>
      </c>
      <c r="D125" s="27">
        <v>20</v>
      </c>
      <c r="E125" s="4">
        <v>55</v>
      </c>
      <c r="F125" s="4">
        <v>430</v>
      </c>
      <c r="G125" s="12">
        <v>0.16959948704585442</v>
      </c>
      <c r="H125" s="3">
        <v>145</v>
      </c>
    </row>
    <row r="126" spans="1:8" x14ac:dyDescent="0.25">
      <c r="A126" s="32">
        <v>121</v>
      </c>
      <c r="B126" s="3" t="s">
        <v>117</v>
      </c>
      <c r="C126" s="27">
        <v>60</v>
      </c>
      <c r="D126" s="27">
        <v>15</v>
      </c>
      <c r="E126" s="4">
        <v>355</v>
      </c>
      <c r="F126" s="4">
        <v>430</v>
      </c>
      <c r="G126" s="12">
        <v>0.85547785547785549</v>
      </c>
      <c r="H126" s="3">
        <v>3</v>
      </c>
    </row>
    <row r="127" spans="1:8" x14ac:dyDescent="0.25">
      <c r="A127" s="33">
        <v>122</v>
      </c>
      <c r="B127" s="3" t="s">
        <v>118</v>
      </c>
      <c r="C127" s="27">
        <v>685</v>
      </c>
      <c r="D127" s="27">
        <v>540</v>
      </c>
      <c r="E127" s="4">
        <v>10</v>
      </c>
      <c r="F127" s="4">
        <v>1235</v>
      </c>
      <c r="G127" s="12">
        <v>0.44503722183186456</v>
      </c>
      <c r="H127" s="3">
        <v>86</v>
      </c>
    </row>
    <row r="128" spans="1:8" x14ac:dyDescent="0.25">
      <c r="A128" s="32">
        <v>123</v>
      </c>
      <c r="B128" s="3" t="s">
        <v>119</v>
      </c>
      <c r="C128" s="27">
        <v>325</v>
      </c>
      <c r="D128" s="27">
        <v>5</v>
      </c>
      <c r="E128" s="4">
        <v>0</v>
      </c>
      <c r="F128" s="4">
        <v>330</v>
      </c>
      <c r="G128" s="12">
        <v>1.8072289156626505E-2</v>
      </c>
      <c r="H128" s="3">
        <v>164</v>
      </c>
    </row>
    <row r="129" spans="1:8" x14ac:dyDescent="0.25">
      <c r="A129" s="33">
        <v>124</v>
      </c>
      <c r="B129" s="3" t="s">
        <v>120</v>
      </c>
      <c r="C129" s="27">
        <v>185</v>
      </c>
      <c r="D129" s="27">
        <v>105</v>
      </c>
      <c r="E129" s="4">
        <v>10</v>
      </c>
      <c r="F129" s="4">
        <v>305</v>
      </c>
      <c r="G129" s="12">
        <v>0.38283828382838286</v>
      </c>
      <c r="H129" s="3">
        <v>102</v>
      </c>
    </row>
    <row r="130" spans="1:8" x14ac:dyDescent="0.25">
      <c r="A130" s="32">
        <v>125</v>
      </c>
      <c r="B130" s="3" t="s">
        <v>121</v>
      </c>
      <c r="C130" s="27">
        <v>700</v>
      </c>
      <c r="D130" s="27">
        <v>465</v>
      </c>
      <c r="E130" s="4">
        <v>760</v>
      </c>
      <c r="F130" s="4">
        <v>1920</v>
      </c>
      <c r="G130" s="12">
        <v>0.63554155365276555</v>
      </c>
      <c r="H130" s="3">
        <v>26</v>
      </c>
    </row>
    <row r="131" spans="1:8" x14ac:dyDescent="0.25">
      <c r="A131" s="33">
        <v>126</v>
      </c>
      <c r="B131" s="3" t="s">
        <v>181</v>
      </c>
      <c r="C131" s="27">
        <v>305</v>
      </c>
      <c r="D131" s="27">
        <v>145</v>
      </c>
      <c r="E131" s="4">
        <v>405</v>
      </c>
      <c r="F131" s="4">
        <v>855</v>
      </c>
      <c r="G131" s="12">
        <v>0.64508558926487747</v>
      </c>
      <c r="H131" s="3">
        <v>22</v>
      </c>
    </row>
    <row r="132" spans="1:8" x14ac:dyDescent="0.25">
      <c r="A132" s="32">
        <v>127</v>
      </c>
      <c r="B132" s="3" t="s">
        <v>122</v>
      </c>
      <c r="C132" s="27">
        <v>40</v>
      </c>
      <c r="D132" s="27">
        <v>20</v>
      </c>
      <c r="E132" s="4">
        <v>0</v>
      </c>
      <c r="F132" s="4">
        <v>60</v>
      </c>
      <c r="G132" s="12">
        <v>0.32786885245901631</v>
      </c>
      <c r="H132" s="3">
        <v>112</v>
      </c>
    </row>
    <row r="133" spans="1:8" x14ac:dyDescent="0.25">
      <c r="A133" s="33">
        <v>128</v>
      </c>
      <c r="B133" s="3" t="s">
        <v>123</v>
      </c>
      <c r="C133" s="27">
        <v>280</v>
      </c>
      <c r="D133" s="27">
        <v>195</v>
      </c>
      <c r="E133" s="4">
        <v>20</v>
      </c>
      <c r="F133" s="4">
        <v>490</v>
      </c>
      <c r="G133" s="12">
        <v>0.43264386398769472</v>
      </c>
      <c r="H133" s="3">
        <v>90</v>
      </c>
    </row>
    <row r="134" spans="1:8" x14ac:dyDescent="0.25">
      <c r="A134" s="32">
        <v>129</v>
      </c>
      <c r="B134" s="3" t="s">
        <v>124</v>
      </c>
      <c r="C134" s="27">
        <v>880</v>
      </c>
      <c r="D134" s="27">
        <v>120</v>
      </c>
      <c r="E134" s="4">
        <v>440</v>
      </c>
      <c r="F134" s="4">
        <v>1440</v>
      </c>
      <c r="G134" s="12">
        <v>0.38943191776439334</v>
      </c>
      <c r="H134" s="3">
        <v>101</v>
      </c>
    </row>
    <row r="135" spans="1:8" x14ac:dyDescent="0.25">
      <c r="A135" s="33">
        <v>130</v>
      </c>
      <c r="B135" s="3" t="s">
        <v>182</v>
      </c>
      <c r="C135" s="27">
        <v>410</v>
      </c>
      <c r="D135" s="27">
        <v>375</v>
      </c>
      <c r="E135" s="4">
        <v>265</v>
      </c>
      <c r="F135" s="4">
        <v>1050</v>
      </c>
      <c r="G135" s="12">
        <v>0.60872055382404222</v>
      </c>
      <c r="H135" s="3">
        <v>33</v>
      </c>
    </row>
    <row r="136" spans="1:8" x14ac:dyDescent="0.25">
      <c r="A136" s="32">
        <v>131</v>
      </c>
      <c r="B136" s="3" t="s">
        <v>125</v>
      </c>
      <c r="C136" s="27">
        <v>275</v>
      </c>
      <c r="D136" s="27">
        <v>40</v>
      </c>
      <c r="E136" s="4">
        <v>5</v>
      </c>
      <c r="F136" s="4">
        <v>320</v>
      </c>
      <c r="G136" s="12">
        <v>0.13186813186813187</v>
      </c>
      <c r="H136" s="3">
        <v>150</v>
      </c>
    </row>
    <row r="137" spans="1:8" x14ac:dyDescent="0.25">
      <c r="A137" s="33">
        <v>132</v>
      </c>
      <c r="B137" s="3" t="s">
        <v>126</v>
      </c>
      <c r="C137" s="27">
        <v>1905</v>
      </c>
      <c r="D137" s="27">
        <v>95</v>
      </c>
      <c r="E137" s="4">
        <v>0</v>
      </c>
      <c r="F137" s="4">
        <v>2005</v>
      </c>
      <c r="G137" s="12">
        <v>4.7856205692514024E-2</v>
      </c>
      <c r="H137" s="3">
        <v>161</v>
      </c>
    </row>
    <row r="138" spans="1:8" x14ac:dyDescent="0.25">
      <c r="A138" s="32">
        <v>133</v>
      </c>
      <c r="B138" s="3" t="s">
        <v>127</v>
      </c>
      <c r="C138" s="27">
        <v>2105</v>
      </c>
      <c r="D138" s="27">
        <v>1165</v>
      </c>
      <c r="E138" s="4">
        <v>995</v>
      </c>
      <c r="F138" s="4">
        <v>4265</v>
      </c>
      <c r="G138" s="12">
        <v>0.50660556686637037</v>
      </c>
      <c r="H138" s="3">
        <v>66</v>
      </c>
    </row>
    <row r="139" spans="1:8" x14ac:dyDescent="0.25">
      <c r="A139" s="33">
        <v>134</v>
      </c>
      <c r="B139" s="3" t="s">
        <v>128</v>
      </c>
      <c r="C139" s="27">
        <v>630</v>
      </c>
      <c r="D139" s="27">
        <v>120</v>
      </c>
      <c r="E139" s="4">
        <v>0</v>
      </c>
      <c r="F139" s="4">
        <v>745</v>
      </c>
      <c r="G139" s="12">
        <v>0.1583848139234697</v>
      </c>
      <c r="H139" s="3">
        <v>147</v>
      </c>
    </row>
    <row r="140" spans="1:8" x14ac:dyDescent="0.25">
      <c r="A140" s="32">
        <v>135</v>
      </c>
      <c r="B140" s="3" t="s">
        <v>129</v>
      </c>
      <c r="C140" s="27">
        <v>1875</v>
      </c>
      <c r="D140" s="27">
        <v>1160</v>
      </c>
      <c r="E140" s="4">
        <v>1735</v>
      </c>
      <c r="F140" s="4">
        <v>4770</v>
      </c>
      <c r="G140" s="12">
        <v>0.60727964492547937</v>
      </c>
      <c r="H140" s="3">
        <v>34</v>
      </c>
    </row>
    <row r="141" spans="1:8" x14ac:dyDescent="0.25">
      <c r="A141" s="33">
        <v>136</v>
      </c>
      <c r="B141" s="3" t="s">
        <v>130</v>
      </c>
      <c r="C141" s="27">
        <v>555</v>
      </c>
      <c r="D141" s="27">
        <v>340</v>
      </c>
      <c r="E141" s="4">
        <v>920</v>
      </c>
      <c r="F141" s="4">
        <v>1810</v>
      </c>
      <c r="G141" s="12">
        <v>0.69490925440890217</v>
      </c>
      <c r="H141" s="3">
        <v>10</v>
      </c>
    </row>
    <row r="142" spans="1:8" x14ac:dyDescent="0.25">
      <c r="A142" s="32">
        <v>137</v>
      </c>
      <c r="B142" s="3" t="s">
        <v>131</v>
      </c>
      <c r="C142" s="27">
        <v>610</v>
      </c>
      <c r="D142" s="27">
        <v>305</v>
      </c>
      <c r="E142" s="4">
        <v>0</v>
      </c>
      <c r="F142" s="4">
        <v>915</v>
      </c>
      <c r="G142" s="12">
        <v>0.33249261361447102</v>
      </c>
      <c r="H142" s="3">
        <v>110</v>
      </c>
    </row>
    <row r="143" spans="1:8" x14ac:dyDescent="0.25">
      <c r="A143" s="33">
        <v>138</v>
      </c>
      <c r="B143" s="3" t="s">
        <v>132</v>
      </c>
      <c r="C143" s="27">
        <v>90</v>
      </c>
      <c r="D143" s="27">
        <v>10</v>
      </c>
      <c r="E143" s="4">
        <v>185</v>
      </c>
      <c r="F143" s="4">
        <v>285</v>
      </c>
      <c r="G143" s="12">
        <v>0.68421052631578949</v>
      </c>
      <c r="H143" s="3">
        <v>12</v>
      </c>
    </row>
    <row r="144" spans="1:8" x14ac:dyDescent="0.25">
      <c r="A144" s="32">
        <v>139</v>
      </c>
      <c r="B144" s="3" t="s">
        <v>133</v>
      </c>
      <c r="C144" s="27">
        <v>45</v>
      </c>
      <c r="D144" s="27">
        <v>10</v>
      </c>
      <c r="E144" s="4">
        <v>15</v>
      </c>
      <c r="F144" s="4">
        <v>70</v>
      </c>
      <c r="G144" s="12">
        <v>0.37681159420289856</v>
      </c>
      <c r="H144" s="3">
        <v>105</v>
      </c>
    </row>
    <row r="145" spans="1:8" x14ac:dyDescent="0.25">
      <c r="A145" s="33">
        <v>140</v>
      </c>
      <c r="B145" s="3" t="s">
        <v>134</v>
      </c>
      <c r="C145" s="27">
        <v>1005</v>
      </c>
      <c r="D145" s="27">
        <v>575</v>
      </c>
      <c r="E145" s="4">
        <v>1400</v>
      </c>
      <c r="F145" s="4">
        <v>2980</v>
      </c>
      <c r="G145" s="12">
        <v>0.66239089240222626</v>
      </c>
      <c r="H145" s="3">
        <v>17</v>
      </c>
    </row>
    <row r="146" spans="1:8" x14ac:dyDescent="0.25">
      <c r="A146" s="32">
        <v>141</v>
      </c>
      <c r="B146" s="3" t="s">
        <v>183</v>
      </c>
      <c r="C146" s="27">
        <v>190</v>
      </c>
      <c r="D146" s="27">
        <v>10</v>
      </c>
      <c r="E146" s="4">
        <v>95</v>
      </c>
      <c r="F146" s="4">
        <v>295</v>
      </c>
      <c r="G146" s="12">
        <v>0.35932203389830508</v>
      </c>
      <c r="H146" s="3">
        <v>106</v>
      </c>
    </row>
    <row r="147" spans="1:8" x14ac:dyDescent="0.25">
      <c r="A147" s="33">
        <v>142</v>
      </c>
      <c r="B147" s="3" t="s">
        <v>135</v>
      </c>
      <c r="C147" s="27">
        <v>490</v>
      </c>
      <c r="D147" s="27">
        <v>290</v>
      </c>
      <c r="E147" s="4">
        <v>285</v>
      </c>
      <c r="F147" s="4">
        <v>1065</v>
      </c>
      <c r="G147" s="12">
        <v>0.53890614488063382</v>
      </c>
      <c r="H147" s="3">
        <v>54</v>
      </c>
    </row>
    <row r="148" spans="1:8" x14ac:dyDescent="0.25">
      <c r="A148" s="32">
        <v>143</v>
      </c>
      <c r="B148" s="3" t="s">
        <v>136</v>
      </c>
      <c r="C148" s="27">
        <v>935</v>
      </c>
      <c r="D148" s="27">
        <v>490</v>
      </c>
      <c r="E148" s="4">
        <v>350</v>
      </c>
      <c r="F148" s="4">
        <v>1775</v>
      </c>
      <c r="G148" s="12">
        <v>0.47203013705377062</v>
      </c>
      <c r="H148" s="3">
        <v>79</v>
      </c>
    </row>
    <row r="149" spans="1:8" x14ac:dyDescent="0.25">
      <c r="A149" s="33">
        <v>144</v>
      </c>
      <c r="B149" s="3" t="s">
        <v>137</v>
      </c>
      <c r="C149" s="27">
        <v>1180</v>
      </c>
      <c r="D149" s="27">
        <v>685</v>
      </c>
      <c r="E149" s="4">
        <v>510</v>
      </c>
      <c r="F149" s="4">
        <v>2375</v>
      </c>
      <c r="G149" s="12">
        <v>0.50275006294746438</v>
      </c>
      <c r="H149" s="3">
        <v>68</v>
      </c>
    </row>
    <row r="150" spans="1:8" x14ac:dyDescent="0.25">
      <c r="A150" s="32">
        <v>145</v>
      </c>
      <c r="B150" s="3" t="s">
        <v>138</v>
      </c>
      <c r="C150" s="27">
        <v>975</v>
      </c>
      <c r="D150" s="27">
        <v>445</v>
      </c>
      <c r="E150" s="4">
        <v>565</v>
      </c>
      <c r="F150" s="4">
        <v>1990</v>
      </c>
      <c r="G150" s="12">
        <v>0.50908118387730417</v>
      </c>
      <c r="H150" s="3">
        <v>64</v>
      </c>
    </row>
    <row r="151" spans="1:8" x14ac:dyDescent="0.25">
      <c r="A151" s="33">
        <v>146</v>
      </c>
      <c r="B151" s="3" t="s">
        <v>139</v>
      </c>
      <c r="C151" s="27">
        <v>615</v>
      </c>
      <c r="D151" s="27">
        <v>115</v>
      </c>
      <c r="E151" s="4">
        <v>555</v>
      </c>
      <c r="F151" s="4">
        <v>1290</v>
      </c>
      <c r="G151" s="12">
        <v>0.52251552795031042</v>
      </c>
      <c r="H151" s="3">
        <v>60</v>
      </c>
    </row>
    <row r="152" spans="1:8" x14ac:dyDescent="0.25">
      <c r="A152" s="32">
        <v>147</v>
      </c>
      <c r="B152" s="3" t="s">
        <v>140</v>
      </c>
      <c r="C152" s="27">
        <v>325</v>
      </c>
      <c r="D152" s="27">
        <v>45</v>
      </c>
      <c r="E152" s="4">
        <v>0</v>
      </c>
      <c r="F152" s="4">
        <v>370</v>
      </c>
      <c r="G152" s="12">
        <v>0.12702702702702703</v>
      </c>
      <c r="H152" s="3">
        <v>151</v>
      </c>
    </row>
    <row r="153" spans="1:8" x14ac:dyDescent="0.25">
      <c r="A153" s="33">
        <v>148</v>
      </c>
      <c r="B153" s="3" t="s">
        <v>141</v>
      </c>
      <c r="C153" s="27">
        <v>655</v>
      </c>
      <c r="D153" s="27">
        <v>90</v>
      </c>
      <c r="E153" s="4">
        <v>75</v>
      </c>
      <c r="F153" s="4">
        <v>820</v>
      </c>
      <c r="G153" s="12">
        <v>0.20230079891661792</v>
      </c>
      <c r="H153" s="3">
        <v>143</v>
      </c>
    </row>
    <row r="154" spans="1:8" x14ac:dyDescent="0.25">
      <c r="A154" s="32">
        <v>149</v>
      </c>
      <c r="B154" s="3" t="s">
        <v>142</v>
      </c>
      <c r="C154" s="27">
        <v>35</v>
      </c>
      <c r="D154" s="27">
        <v>5</v>
      </c>
      <c r="E154" s="4">
        <v>5</v>
      </c>
      <c r="F154" s="4">
        <v>45</v>
      </c>
      <c r="G154" s="12">
        <v>0.27659574468085107</v>
      </c>
      <c r="H154" s="3">
        <v>127</v>
      </c>
    </row>
    <row r="155" spans="1:8" x14ac:dyDescent="0.25">
      <c r="A155" s="33">
        <v>150</v>
      </c>
      <c r="B155" s="3" t="s">
        <v>143</v>
      </c>
      <c r="C155" s="27">
        <v>820</v>
      </c>
      <c r="D155" s="27">
        <v>440</v>
      </c>
      <c r="E155" s="4">
        <v>285</v>
      </c>
      <c r="F155" s="4">
        <v>1540</v>
      </c>
      <c r="G155" s="12">
        <v>0.46798299997439036</v>
      </c>
      <c r="H155" s="3">
        <v>80</v>
      </c>
    </row>
    <row r="156" spans="1:8" x14ac:dyDescent="0.25">
      <c r="A156" s="32">
        <v>151</v>
      </c>
      <c r="B156" s="3" t="s">
        <v>144</v>
      </c>
      <c r="C156" s="27">
        <v>7070</v>
      </c>
      <c r="D156" s="27">
        <v>345</v>
      </c>
      <c r="E156" s="4">
        <v>3085</v>
      </c>
      <c r="F156" s="4">
        <v>10500</v>
      </c>
      <c r="G156" s="12">
        <v>0.32654687330858051</v>
      </c>
      <c r="H156" s="3">
        <v>113</v>
      </c>
    </row>
    <row r="157" spans="1:8" x14ac:dyDescent="0.25">
      <c r="A157" s="33">
        <v>152</v>
      </c>
      <c r="B157" s="3" t="s">
        <v>145</v>
      </c>
      <c r="C157" s="27">
        <v>1680</v>
      </c>
      <c r="D157" s="27">
        <v>125</v>
      </c>
      <c r="E157" s="4">
        <v>5</v>
      </c>
      <c r="F157" s="4">
        <v>1810</v>
      </c>
      <c r="G157" s="12">
        <v>7.2110366995503425E-2</v>
      </c>
      <c r="H157" s="3">
        <v>156</v>
      </c>
    </row>
    <row r="158" spans="1:8" x14ac:dyDescent="0.25">
      <c r="A158" s="32">
        <v>153</v>
      </c>
      <c r="B158" s="3" t="s">
        <v>146</v>
      </c>
      <c r="C158" s="27">
        <v>40</v>
      </c>
      <c r="D158" s="27">
        <v>5</v>
      </c>
      <c r="E158" s="4">
        <v>0</v>
      </c>
      <c r="F158" s="4">
        <v>45</v>
      </c>
      <c r="G158" s="12">
        <v>6.9767441860465115E-2</v>
      </c>
      <c r="H158" s="3">
        <v>158</v>
      </c>
    </row>
    <row r="159" spans="1:8" x14ac:dyDescent="0.25">
      <c r="A159" s="33">
        <v>154</v>
      </c>
      <c r="B159" s="3" t="s">
        <v>147</v>
      </c>
      <c r="C159" s="27">
        <v>1460</v>
      </c>
      <c r="D159" s="27">
        <v>1395</v>
      </c>
      <c r="E159" s="4">
        <v>2020</v>
      </c>
      <c r="F159" s="4">
        <v>4875</v>
      </c>
      <c r="G159" s="12">
        <v>0.70041948022285117</v>
      </c>
      <c r="H159" s="3">
        <v>9</v>
      </c>
    </row>
    <row r="160" spans="1:8" x14ac:dyDescent="0.25">
      <c r="A160" s="32">
        <v>155</v>
      </c>
      <c r="B160" s="3" t="s">
        <v>148</v>
      </c>
      <c r="C160" s="27">
        <v>1235</v>
      </c>
      <c r="D160" s="27">
        <v>410</v>
      </c>
      <c r="E160" s="4">
        <v>650</v>
      </c>
      <c r="F160" s="4">
        <v>2295</v>
      </c>
      <c r="G160" s="12">
        <v>0.46238403145744711</v>
      </c>
      <c r="H160" s="3">
        <v>81</v>
      </c>
    </row>
    <row r="161" spans="1:8" x14ac:dyDescent="0.25">
      <c r="A161" s="33">
        <v>156</v>
      </c>
      <c r="B161" s="3" t="s">
        <v>149</v>
      </c>
      <c r="C161" s="27">
        <v>515</v>
      </c>
      <c r="D161" s="27">
        <v>45</v>
      </c>
      <c r="E161" s="4">
        <v>130</v>
      </c>
      <c r="F161" s="4">
        <v>690</v>
      </c>
      <c r="G161" s="12">
        <v>0.25421274091015139</v>
      </c>
      <c r="H161" s="3">
        <v>133</v>
      </c>
    </row>
    <row r="162" spans="1:8" x14ac:dyDescent="0.25">
      <c r="A162" s="32">
        <v>157</v>
      </c>
      <c r="B162" s="3" t="s">
        <v>150</v>
      </c>
      <c r="C162" s="27">
        <v>365</v>
      </c>
      <c r="D162" s="27">
        <v>595</v>
      </c>
      <c r="E162" s="4">
        <v>5</v>
      </c>
      <c r="F162" s="4">
        <v>965</v>
      </c>
      <c r="G162" s="12">
        <v>0.61900030974248343</v>
      </c>
      <c r="H162" s="3">
        <v>31</v>
      </c>
    </row>
    <row r="163" spans="1:8" x14ac:dyDescent="0.25">
      <c r="A163" s="33">
        <v>158</v>
      </c>
      <c r="B163" s="3" t="s">
        <v>151</v>
      </c>
      <c r="C163" s="27">
        <v>1095</v>
      </c>
      <c r="D163" s="27">
        <v>675</v>
      </c>
      <c r="E163" s="4">
        <v>120</v>
      </c>
      <c r="F163" s="4">
        <v>1890</v>
      </c>
      <c r="G163" s="12">
        <v>0.42126111758474566</v>
      </c>
      <c r="H163" s="3">
        <v>93</v>
      </c>
    </row>
    <row r="164" spans="1:8" x14ac:dyDescent="0.25">
      <c r="A164" s="32">
        <v>159</v>
      </c>
      <c r="B164" s="3" t="s">
        <v>152</v>
      </c>
      <c r="C164" s="27">
        <v>395</v>
      </c>
      <c r="D164" s="27">
        <v>335</v>
      </c>
      <c r="E164" s="4">
        <v>0</v>
      </c>
      <c r="F164" s="4">
        <v>730</v>
      </c>
      <c r="G164" s="12">
        <v>0.45670074116564802</v>
      </c>
      <c r="H164" s="3">
        <v>84</v>
      </c>
    </row>
    <row r="165" spans="1:8" x14ac:dyDescent="0.25">
      <c r="A165" s="33">
        <v>160</v>
      </c>
      <c r="B165" s="3" t="s">
        <v>153</v>
      </c>
      <c r="C165" s="27">
        <v>805</v>
      </c>
      <c r="D165" s="27">
        <v>35</v>
      </c>
      <c r="E165" s="4">
        <v>335</v>
      </c>
      <c r="F165" s="4">
        <v>1175</v>
      </c>
      <c r="G165" s="12">
        <v>0.31558329609228114</v>
      </c>
      <c r="H165" s="3">
        <v>118</v>
      </c>
    </row>
    <row r="166" spans="1:8" x14ac:dyDescent="0.25">
      <c r="A166" s="32">
        <v>161</v>
      </c>
      <c r="B166" s="3" t="s">
        <v>154</v>
      </c>
      <c r="C166" s="27">
        <v>460</v>
      </c>
      <c r="D166" s="27">
        <v>330</v>
      </c>
      <c r="E166" s="4">
        <v>0</v>
      </c>
      <c r="F166" s="4">
        <v>790</v>
      </c>
      <c r="G166" s="12">
        <v>0.41690643218083723</v>
      </c>
      <c r="H166" s="3">
        <v>95</v>
      </c>
    </row>
    <row r="167" spans="1:8" x14ac:dyDescent="0.25">
      <c r="A167" s="33">
        <v>162</v>
      </c>
      <c r="B167" s="3" t="s">
        <v>184</v>
      </c>
      <c r="C167" s="27">
        <v>105</v>
      </c>
      <c r="D167" s="27">
        <v>10</v>
      </c>
      <c r="E167" s="4">
        <v>35</v>
      </c>
      <c r="F167" s="4">
        <v>150</v>
      </c>
      <c r="G167" s="12">
        <v>0.29752657437653945</v>
      </c>
      <c r="H167" s="3">
        <v>123</v>
      </c>
    </row>
    <row r="168" spans="1:8" x14ac:dyDescent="0.25">
      <c r="A168" s="32">
        <v>163</v>
      </c>
      <c r="B168" s="3" t="s">
        <v>155</v>
      </c>
      <c r="C168" s="27">
        <v>310</v>
      </c>
      <c r="D168" s="27">
        <v>15</v>
      </c>
      <c r="E168" s="4">
        <v>100</v>
      </c>
      <c r="F168" s="4">
        <v>420</v>
      </c>
      <c r="G168" s="12">
        <v>0.2700517191681952</v>
      </c>
      <c r="H168" s="3">
        <v>129</v>
      </c>
    </row>
    <row r="169" spans="1:8" x14ac:dyDescent="0.25">
      <c r="A169" s="33">
        <v>164</v>
      </c>
      <c r="B169" s="3" t="s">
        <v>156</v>
      </c>
      <c r="C169" s="27">
        <v>1250</v>
      </c>
      <c r="D169" s="27">
        <v>545</v>
      </c>
      <c r="E169" s="4">
        <v>1030</v>
      </c>
      <c r="F169" s="4">
        <v>2820</v>
      </c>
      <c r="G169" s="12">
        <v>0.55748287752154946</v>
      </c>
      <c r="H169" s="3">
        <v>43</v>
      </c>
    </row>
    <row r="170" spans="1:8" x14ac:dyDescent="0.25">
      <c r="A170" s="57"/>
      <c r="B170" s="9" t="s">
        <v>161</v>
      </c>
      <c r="C170" s="28">
        <v>137025</v>
      </c>
      <c r="D170" s="28">
        <v>69850</v>
      </c>
      <c r="E170" s="13">
        <v>71960</v>
      </c>
      <c r="F170" s="13">
        <v>278830</v>
      </c>
      <c r="G170" s="14">
        <v>0.5085810275301228</v>
      </c>
      <c r="H170" s="3"/>
    </row>
    <row r="171" spans="1:8" s="7" customFormat="1" x14ac:dyDescent="0.25"/>
    <row r="172" spans="1:8" s="7" customFormat="1" x14ac:dyDescent="0.25"/>
    <row r="173" spans="1:8" s="7" customFormat="1" hidden="1" x14ac:dyDescent="0.25"/>
    <row r="174" spans="1:8" s="7" customFormat="1" hidden="1" x14ac:dyDescent="0.25"/>
    <row r="175" spans="1:8" s="7" customFormat="1" hidden="1" x14ac:dyDescent="0.25"/>
    <row r="176" spans="1:8" s="7" customFormat="1" hidden="1" x14ac:dyDescent="0.25"/>
    <row r="177" s="7" customFormat="1" hidden="1" x14ac:dyDescent="0.25"/>
    <row r="178" s="7" customFormat="1" hidden="1" x14ac:dyDescent="0.25"/>
    <row r="179" s="7" customFormat="1" hidden="1" x14ac:dyDescent="0.25"/>
    <row r="180" s="7" customFormat="1" hidden="1" x14ac:dyDescent="0.25"/>
    <row r="181" s="7" customFormat="1" hidden="1" x14ac:dyDescent="0.25"/>
    <row r="182" s="7" customFormat="1" hidden="1" x14ac:dyDescent="0.25"/>
    <row r="183" s="7" customFormat="1" hidden="1" x14ac:dyDescent="0.25"/>
    <row r="184" s="7" customFormat="1" hidden="1" x14ac:dyDescent="0.25"/>
    <row r="185" s="7" customFormat="1" hidden="1" x14ac:dyDescent="0.25"/>
    <row r="186" s="7" customFormat="1" hidden="1" x14ac:dyDescent="0.25"/>
    <row r="187" s="7" customFormat="1" hidden="1" x14ac:dyDescent="0.25"/>
    <row r="188" s="7" customFormat="1" hidden="1" x14ac:dyDescent="0.25"/>
    <row r="189" s="7" customFormat="1" hidden="1" x14ac:dyDescent="0.25"/>
    <row r="190" s="7" customFormat="1" hidden="1" x14ac:dyDescent="0.25"/>
    <row r="191" s="7" customFormat="1" hidden="1" x14ac:dyDescent="0.25"/>
    <row r="192" s="7" customFormat="1" hidden="1" x14ac:dyDescent="0.25"/>
    <row r="193" s="7" customFormat="1" hidden="1" x14ac:dyDescent="0.25"/>
    <row r="194" s="7" customFormat="1" hidden="1" x14ac:dyDescent="0.25"/>
    <row r="195" s="7" customFormat="1" hidden="1" x14ac:dyDescent="0.25"/>
    <row r="196" s="7" customFormat="1" hidden="1" x14ac:dyDescent="0.25"/>
    <row r="197" s="7" customFormat="1" hidden="1" x14ac:dyDescent="0.25"/>
    <row r="198" s="7" customFormat="1" hidden="1" x14ac:dyDescent="0.25"/>
    <row r="199" s="7" customFormat="1" hidden="1" x14ac:dyDescent="0.25"/>
    <row r="200" s="7" customFormat="1" hidden="1" x14ac:dyDescent="0.25"/>
    <row r="201" s="7" customFormat="1" hidden="1" x14ac:dyDescent="0.25"/>
    <row r="202" s="7" customFormat="1" hidden="1" x14ac:dyDescent="0.25"/>
    <row r="203" s="7" customFormat="1" hidden="1" x14ac:dyDescent="0.25"/>
    <row r="204" s="7" customFormat="1" hidden="1" x14ac:dyDescent="0.25"/>
    <row r="205" s="7" customFormat="1" hidden="1" x14ac:dyDescent="0.25"/>
    <row r="206" s="7" customFormat="1" hidden="1" x14ac:dyDescent="0.25"/>
    <row r="207" s="7" customFormat="1" hidden="1" x14ac:dyDescent="0.25"/>
    <row r="208" s="7" customFormat="1" hidden="1" x14ac:dyDescent="0.25"/>
    <row r="209" s="7" customFormat="1" hidden="1" x14ac:dyDescent="0.25"/>
    <row r="210" s="7" customFormat="1" hidden="1" x14ac:dyDescent="0.25"/>
    <row r="211" s="7" customFormat="1" hidden="1" x14ac:dyDescent="0.25"/>
    <row r="212" s="7" customFormat="1" hidden="1" x14ac:dyDescent="0.25"/>
    <row r="213" s="7" customFormat="1" hidden="1" x14ac:dyDescent="0.25"/>
    <row r="214" s="7" customFormat="1" hidden="1" x14ac:dyDescent="0.25"/>
    <row r="215" s="7" customFormat="1" hidden="1" x14ac:dyDescent="0.25"/>
    <row r="216" s="7" customFormat="1" hidden="1" x14ac:dyDescent="0.25"/>
    <row r="217" s="7" customFormat="1" hidden="1" x14ac:dyDescent="0.25"/>
    <row r="218" s="7" customFormat="1" hidden="1" x14ac:dyDescent="0.25"/>
    <row r="219" s="7" customFormat="1" hidden="1" x14ac:dyDescent="0.25"/>
    <row r="220" s="7" customFormat="1" hidden="1" x14ac:dyDescent="0.25"/>
    <row r="221" s="7" customFormat="1" hidden="1" x14ac:dyDescent="0.25"/>
    <row r="222" s="7" customFormat="1" hidden="1" x14ac:dyDescent="0.25"/>
    <row r="223" s="7" customFormat="1" hidden="1" x14ac:dyDescent="0.25"/>
    <row r="224" s="7" customFormat="1" hidden="1" x14ac:dyDescent="0.25"/>
    <row r="225" s="7" customFormat="1" hidden="1" x14ac:dyDescent="0.25"/>
    <row r="226" s="7" customFormat="1" hidden="1" x14ac:dyDescent="0.25"/>
    <row r="227" s="7" customFormat="1" hidden="1" x14ac:dyDescent="0.25"/>
    <row r="228" s="7" customFormat="1" hidden="1" x14ac:dyDescent="0.25"/>
    <row r="229" s="7" customFormat="1" hidden="1" x14ac:dyDescent="0.25"/>
    <row r="230" s="7" customFormat="1" hidden="1" x14ac:dyDescent="0.25"/>
    <row r="231" s="7" customFormat="1" hidden="1" x14ac:dyDescent="0.25"/>
    <row r="232" s="7" customFormat="1" hidden="1" x14ac:dyDescent="0.25"/>
    <row r="233" s="7" customFormat="1" hidden="1" x14ac:dyDescent="0.25"/>
    <row r="234" s="7" customFormat="1" hidden="1" x14ac:dyDescent="0.25"/>
    <row r="235" s="7" customFormat="1" hidden="1" x14ac:dyDescent="0.25"/>
    <row r="236" s="7" customFormat="1" hidden="1" x14ac:dyDescent="0.25"/>
    <row r="237" s="7" customFormat="1" hidden="1" x14ac:dyDescent="0.25"/>
    <row r="238" s="7" customFormat="1" hidden="1" x14ac:dyDescent="0.25"/>
    <row r="239" s="7" customFormat="1" hidden="1" x14ac:dyDescent="0.25"/>
    <row r="240" s="7" customFormat="1" hidden="1" x14ac:dyDescent="0.25"/>
    <row r="241" s="7" customFormat="1" hidden="1" x14ac:dyDescent="0.25"/>
    <row r="242" s="7" customFormat="1" hidden="1" x14ac:dyDescent="0.25"/>
    <row r="243" s="7" customFormat="1" hidden="1" x14ac:dyDescent="0.25"/>
    <row r="244" s="7" customFormat="1" hidden="1" x14ac:dyDescent="0.25"/>
    <row r="245" s="7" customFormat="1" hidden="1" x14ac:dyDescent="0.25"/>
    <row r="246" s="7" customFormat="1" hidden="1" x14ac:dyDescent="0.25"/>
    <row r="247" s="7" customFormat="1" hidden="1" x14ac:dyDescent="0.25"/>
    <row r="248" s="7" customFormat="1" hidden="1" x14ac:dyDescent="0.25"/>
    <row r="249" s="7" customFormat="1" hidden="1" x14ac:dyDescent="0.25"/>
    <row r="250" s="7" customFormat="1" hidden="1" x14ac:dyDescent="0.25"/>
    <row r="251" s="7" customFormat="1" hidden="1" x14ac:dyDescent="0.25"/>
    <row r="252" s="7" customFormat="1" hidden="1" x14ac:dyDescent="0.25"/>
    <row r="253" s="7" customFormat="1" hidden="1" x14ac:dyDescent="0.25"/>
    <row r="254" s="7" customFormat="1" hidden="1" x14ac:dyDescent="0.25"/>
    <row r="255" s="7" customFormat="1" hidden="1" x14ac:dyDescent="0.25"/>
    <row r="256" s="7" customFormat="1" hidden="1" x14ac:dyDescent="0.25"/>
    <row r="257" s="7" customFormat="1" hidden="1" x14ac:dyDescent="0.25"/>
    <row r="258" s="7" customFormat="1" hidden="1" x14ac:dyDescent="0.25"/>
    <row r="259" s="7" customFormat="1" hidden="1" x14ac:dyDescent="0.25"/>
    <row r="260" s="7" customFormat="1" hidden="1" x14ac:dyDescent="0.25"/>
    <row r="261" s="7" customFormat="1" hidden="1" x14ac:dyDescent="0.25"/>
    <row r="262" s="7" customFormat="1" hidden="1" x14ac:dyDescent="0.25"/>
    <row r="263" s="7" customFormat="1" hidden="1" x14ac:dyDescent="0.25"/>
    <row r="264" s="7" customFormat="1" hidden="1" x14ac:dyDescent="0.25"/>
    <row r="265" s="7" customFormat="1" hidden="1" x14ac:dyDescent="0.25"/>
    <row r="266" s="7" customFormat="1" hidden="1" x14ac:dyDescent="0.25"/>
    <row r="267" s="7" customFormat="1" hidden="1" x14ac:dyDescent="0.25"/>
    <row r="268" s="7" customFormat="1" hidden="1" x14ac:dyDescent="0.25"/>
    <row r="269" s="7" customFormat="1" hidden="1" x14ac:dyDescent="0.25"/>
    <row r="270" s="7" customFormat="1" hidden="1" x14ac:dyDescent="0.25"/>
    <row r="271" s="7" customFormat="1" hidden="1" x14ac:dyDescent="0.25"/>
    <row r="272" s="7" customFormat="1" hidden="1" x14ac:dyDescent="0.25"/>
    <row r="273" s="7" customFormat="1" hidden="1" x14ac:dyDescent="0.25"/>
    <row r="274" s="7" customFormat="1" hidden="1" x14ac:dyDescent="0.25"/>
    <row r="275" s="7" customFormat="1" hidden="1" x14ac:dyDescent="0.25"/>
    <row r="276" s="7" customFormat="1" hidden="1" x14ac:dyDescent="0.25"/>
    <row r="277" s="7" customFormat="1" hidden="1" x14ac:dyDescent="0.25"/>
    <row r="278" s="7" customFormat="1" hidden="1" x14ac:dyDescent="0.25"/>
    <row r="279" s="7" customFormat="1" hidden="1" x14ac:dyDescent="0.25"/>
    <row r="280" s="7" customFormat="1" hidden="1" x14ac:dyDescent="0.25"/>
    <row r="281" s="7" customFormat="1" hidden="1" x14ac:dyDescent="0.25"/>
    <row r="282" s="7" customFormat="1" hidden="1" x14ac:dyDescent="0.25"/>
    <row r="283" s="7" customFormat="1" hidden="1" x14ac:dyDescent="0.25"/>
    <row r="284" s="7" customFormat="1" hidden="1" x14ac:dyDescent="0.25"/>
    <row r="285" s="7" customFormat="1" hidden="1" x14ac:dyDescent="0.25"/>
    <row r="286" s="7" customFormat="1" hidden="1" x14ac:dyDescent="0.25"/>
    <row r="287" s="7" customFormat="1" hidden="1" x14ac:dyDescent="0.25"/>
    <row r="288" s="7" customFormat="1" hidden="1" x14ac:dyDescent="0.25"/>
    <row r="289" s="7" customFormat="1" hidden="1" x14ac:dyDescent="0.25"/>
    <row r="290" s="7" customFormat="1" hidden="1" x14ac:dyDescent="0.25"/>
    <row r="291" s="7" customFormat="1" hidden="1" x14ac:dyDescent="0.25"/>
    <row r="292" s="7" customFormat="1" hidden="1" x14ac:dyDescent="0.25"/>
    <row r="293" s="7" customFormat="1" hidden="1" x14ac:dyDescent="0.25"/>
    <row r="294" s="7" customFormat="1" hidden="1" x14ac:dyDescent="0.25"/>
    <row r="295" s="7" customFormat="1" hidden="1" x14ac:dyDescent="0.25"/>
    <row r="296" s="7" customFormat="1" hidden="1" x14ac:dyDescent="0.25"/>
    <row r="297" s="7" customFormat="1" hidden="1" x14ac:dyDescent="0.25"/>
    <row r="298" s="7" customFormat="1" hidden="1" x14ac:dyDescent="0.25"/>
    <row r="299" s="7" customFormat="1" hidden="1" x14ac:dyDescent="0.25"/>
    <row r="300" s="7" customFormat="1" hidden="1" x14ac:dyDescent="0.25"/>
    <row r="301" s="7" customFormat="1" hidden="1" x14ac:dyDescent="0.25"/>
    <row r="302" s="7" customFormat="1" hidden="1" x14ac:dyDescent="0.25"/>
    <row r="303" s="7" customFormat="1" hidden="1" x14ac:dyDescent="0.25"/>
    <row r="304" s="7" customFormat="1" hidden="1" x14ac:dyDescent="0.25"/>
    <row r="305" s="7" customFormat="1" hidden="1" x14ac:dyDescent="0.25"/>
    <row r="306" s="7" customFormat="1" hidden="1" x14ac:dyDescent="0.25"/>
    <row r="307" s="7" customFormat="1" hidden="1" x14ac:dyDescent="0.25"/>
    <row r="308" s="7" customFormat="1" hidden="1" x14ac:dyDescent="0.25"/>
    <row r="309" s="7" customFormat="1" hidden="1" x14ac:dyDescent="0.25"/>
    <row r="310" s="7" customFormat="1" hidden="1" x14ac:dyDescent="0.25"/>
    <row r="311" s="7" customFormat="1" hidden="1" x14ac:dyDescent="0.25"/>
    <row r="312" s="7" customFormat="1" hidden="1" x14ac:dyDescent="0.25"/>
    <row r="313" s="7" customFormat="1" hidden="1" x14ac:dyDescent="0.25"/>
    <row r="314" s="7" customFormat="1" hidden="1" x14ac:dyDescent="0.25"/>
    <row r="315" s="7" customFormat="1" hidden="1" x14ac:dyDescent="0.25"/>
    <row r="316" s="7" customFormat="1" hidden="1" x14ac:dyDescent="0.25"/>
    <row r="317" s="7" customFormat="1" hidden="1" x14ac:dyDescent="0.25"/>
    <row r="318" s="7" customFormat="1" hidden="1" x14ac:dyDescent="0.25"/>
    <row r="319" s="7" customFormat="1" hidden="1" x14ac:dyDescent="0.25"/>
    <row r="320" s="7" customFormat="1" hidden="1" x14ac:dyDescent="0.25"/>
    <row r="321" s="7" customFormat="1" hidden="1" x14ac:dyDescent="0.25"/>
    <row r="322" s="7" customFormat="1" hidden="1" x14ac:dyDescent="0.25"/>
    <row r="323" s="7" customFormat="1" hidden="1" x14ac:dyDescent="0.25"/>
    <row r="324" s="7" customFormat="1" hidden="1" x14ac:dyDescent="0.25"/>
    <row r="325" s="7" customFormat="1" hidden="1" x14ac:dyDescent="0.25"/>
    <row r="326" s="7" customFormat="1" hidden="1" x14ac:dyDescent="0.25"/>
    <row r="327" s="7" customFormat="1" hidden="1" x14ac:dyDescent="0.25"/>
    <row r="328" s="7" customFormat="1" hidden="1" x14ac:dyDescent="0.25"/>
    <row r="329" s="7" customFormat="1" hidden="1" x14ac:dyDescent="0.25"/>
    <row r="330" s="7" customFormat="1" hidden="1" x14ac:dyDescent="0.25"/>
    <row r="331" s="7" customFormat="1" hidden="1" x14ac:dyDescent="0.25"/>
    <row r="332" s="7" customFormat="1" hidden="1" x14ac:dyDescent="0.25"/>
    <row r="333" s="7" customFormat="1" hidden="1" x14ac:dyDescent="0.25"/>
    <row r="334" s="7" customFormat="1" hidden="1" x14ac:dyDescent="0.25"/>
    <row r="335" s="7" customFormat="1" hidden="1" x14ac:dyDescent="0.25"/>
    <row r="336" s="7" customFormat="1" hidden="1" x14ac:dyDescent="0.25"/>
    <row r="337" s="7" customFormat="1" hidden="1" x14ac:dyDescent="0.25"/>
    <row r="338" s="7" customFormat="1" hidden="1" x14ac:dyDescent="0.25"/>
    <row r="339" s="7" customFormat="1" hidden="1" x14ac:dyDescent="0.25"/>
    <row r="340" s="7" customFormat="1" hidden="1" x14ac:dyDescent="0.25"/>
    <row r="341" s="7" customFormat="1" hidden="1" x14ac:dyDescent="0.25"/>
    <row r="342" s="7" customFormat="1" hidden="1" x14ac:dyDescent="0.25"/>
    <row r="343" s="7" customFormat="1" hidden="1" x14ac:dyDescent="0.25"/>
    <row r="344" s="7" customFormat="1" hidden="1" x14ac:dyDescent="0.25"/>
    <row r="345" s="7" customFormat="1" hidden="1" x14ac:dyDescent="0.25"/>
    <row r="346" s="7" customFormat="1" hidden="1" x14ac:dyDescent="0.25"/>
    <row r="347" s="7" customFormat="1" hidden="1" x14ac:dyDescent="0.25"/>
    <row r="348" s="7" customFormat="1" hidden="1" x14ac:dyDescent="0.25"/>
    <row r="349" s="7" customFormat="1" hidden="1" x14ac:dyDescent="0.25"/>
    <row r="350" s="7" customFormat="1" hidden="1" x14ac:dyDescent="0.25"/>
    <row r="351" s="7" customFormat="1" hidden="1" x14ac:dyDescent="0.25"/>
    <row r="352" s="7" customFormat="1" hidden="1" x14ac:dyDescent="0.25"/>
    <row r="353" s="7" customFormat="1" hidden="1" x14ac:dyDescent="0.25"/>
    <row r="354" s="7" customFormat="1" hidden="1" x14ac:dyDescent="0.25"/>
    <row r="355" s="7" customFormat="1" hidden="1" x14ac:dyDescent="0.25"/>
    <row r="356" s="7" customFormat="1" hidden="1" x14ac:dyDescent="0.25"/>
    <row r="357" s="7" customFormat="1" hidden="1" x14ac:dyDescent="0.25"/>
    <row r="358" s="7" customFormat="1" hidden="1" x14ac:dyDescent="0.25"/>
    <row r="359" s="7" customFormat="1" hidden="1" x14ac:dyDescent="0.25"/>
    <row r="360" s="7" customFormat="1" hidden="1" x14ac:dyDescent="0.25"/>
    <row r="361" s="7" customFormat="1" hidden="1" x14ac:dyDescent="0.25"/>
    <row r="362" s="7" customFormat="1" hidden="1" x14ac:dyDescent="0.25"/>
    <row r="363" s="7" customFormat="1" hidden="1" x14ac:dyDescent="0.25"/>
    <row r="364" s="7" customFormat="1" hidden="1" x14ac:dyDescent="0.25"/>
    <row r="365" s="7" customFormat="1" hidden="1" x14ac:dyDescent="0.25"/>
    <row r="366" s="7" customFormat="1" hidden="1" x14ac:dyDescent="0.25"/>
    <row r="367" s="7" customFormat="1" hidden="1" x14ac:dyDescent="0.25"/>
    <row r="368" s="7" customFormat="1" hidden="1" x14ac:dyDescent="0.25"/>
    <row r="369" s="7" customFormat="1" hidden="1" x14ac:dyDescent="0.25"/>
    <row r="370" s="7" customFormat="1" hidden="1" x14ac:dyDescent="0.25"/>
    <row r="371" s="7" customFormat="1" hidden="1" x14ac:dyDescent="0.25"/>
    <row r="372" s="7" customFormat="1" hidden="1" x14ac:dyDescent="0.25"/>
    <row r="373" s="7" customFormat="1" hidden="1" x14ac:dyDescent="0.25"/>
    <row r="374" s="7" customFormat="1" hidden="1" x14ac:dyDescent="0.25"/>
    <row r="375" s="7" customFormat="1" hidden="1" x14ac:dyDescent="0.25"/>
    <row r="376" s="7" customFormat="1" hidden="1" x14ac:dyDescent="0.25"/>
    <row r="377" s="7" customFormat="1" hidden="1" x14ac:dyDescent="0.25"/>
    <row r="378" s="7" customFormat="1" hidden="1" x14ac:dyDescent="0.25"/>
    <row r="379" s="7" customFormat="1" hidden="1" x14ac:dyDescent="0.25"/>
    <row r="380" s="7" customFormat="1" hidden="1" x14ac:dyDescent="0.25"/>
    <row r="381" s="7" customFormat="1" hidden="1" x14ac:dyDescent="0.25"/>
    <row r="382" s="7" customFormat="1" hidden="1" x14ac:dyDescent="0.25"/>
    <row r="383" s="7" customFormat="1" hidden="1" x14ac:dyDescent="0.25"/>
    <row r="384" s="7" customFormat="1" hidden="1" x14ac:dyDescent="0.25"/>
    <row r="385" s="7" customFormat="1" hidden="1" x14ac:dyDescent="0.25"/>
    <row r="386" s="7" customFormat="1" hidden="1" x14ac:dyDescent="0.25"/>
    <row r="387" s="7" customFormat="1" hidden="1" x14ac:dyDescent="0.25"/>
    <row r="388" s="7" customFormat="1" hidden="1" x14ac:dyDescent="0.25"/>
    <row r="389" s="7" customFormat="1" hidden="1" x14ac:dyDescent="0.25"/>
    <row r="390" s="7" customFormat="1" hidden="1" x14ac:dyDescent="0.25"/>
    <row r="391" s="7" customFormat="1" hidden="1" x14ac:dyDescent="0.25"/>
    <row r="392" s="7" customFormat="1" hidden="1" x14ac:dyDescent="0.25"/>
    <row r="393" s="7" customFormat="1" hidden="1" x14ac:dyDescent="0.25"/>
    <row r="394" s="7" customFormat="1" hidden="1" x14ac:dyDescent="0.25"/>
    <row r="395" s="7" customFormat="1" hidden="1" x14ac:dyDescent="0.25"/>
    <row r="396" s="7" customFormat="1" hidden="1" x14ac:dyDescent="0.25"/>
    <row r="397" s="7" customFormat="1" hidden="1" x14ac:dyDescent="0.25"/>
    <row r="398" s="7" customFormat="1" hidden="1" x14ac:dyDescent="0.25"/>
    <row r="399" s="7" customFormat="1" hidden="1" x14ac:dyDescent="0.25"/>
    <row r="400" s="7" customFormat="1" hidden="1" x14ac:dyDescent="0.25"/>
    <row r="401" s="7" customFormat="1" hidden="1" x14ac:dyDescent="0.25"/>
    <row r="402" s="7" customFormat="1" hidden="1" x14ac:dyDescent="0.25"/>
    <row r="403" s="7" customFormat="1" hidden="1" x14ac:dyDescent="0.25"/>
    <row r="404" s="7" customFormat="1" hidden="1" x14ac:dyDescent="0.25"/>
    <row r="405" s="7" customFormat="1" hidden="1" x14ac:dyDescent="0.25"/>
    <row r="406" s="7" customFormat="1" hidden="1" x14ac:dyDescent="0.25"/>
    <row r="407" s="7" customFormat="1" hidden="1" x14ac:dyDescent="0.25"/>
    <row r="408" s="7" customFormat="1" hidden="1" x14ac:dyDescent="0.25"/>
    <row r="409" s="7" customFormat="1" hidden="1" x14ac:dyDescent="0.25"/>
    <row r="410" s="7" customFormat="1" hidden="1" x14ac:dyDescent="0.25"/>
    <row r="411" s="7" customFormat="1" hidden="1" x14ac:dyDescent="0.25"/>
    <row r="412" s="7" customFormat="1" hidden="1" x14ac:dyDescent="0.25"/>
    <row r="413" s="7" customFormat="1" hidden="1" x14ac:dyDescent="0.25"/>
    <row r="414" s="7" customFormat="1" hidden="1" x14ac:dyDescent="0.25"/>
    <row r="415" s="7" customFormat="1" hidden="1" x14ac:dyDescent="0.25"/>
    <row r="416" s="7" customFormat="1" hidden="1" x14ac:dyDescent="0.25"/>
    <row r="417" s="7" customFormat="1" hidden="1" x14ac:dyDescent="0.25"/>
    <row r="418" s="7" customFormat="1" hidden="1" x14ac:dyDescent="0.25"/>
    <row r="419" s="7" customFormat="1" hidden="1" x14ac:dyDescent="0.25"/>
    <row r="420" s="7" customFormat="1" hidden="1" x14ac:dyDescent="0.25"/>
    <row r="421" s="7" customFormat="1" hidden="1" x14ac:dyDescent="0.25"/>
    <row r="422" s="7" customFormat="1" hidden="1" x14ac:dyDescent="0.25"/>
    <row r="423" s="7" customFormat="1" hidden="1" x14ac:dyDescent="0.25"/>
    <row r="424" s="7" customFormat="1" hidden="1" x14ac:dyDescent="0.25"/>
    <row r="425" s="7" customFormat="1" hidden="1" x14ac:dyDescent="0.25"/>
    <row r="426" s="7" customFormat="1" hidden="1" x14ac:dyDescent="0.25"/>
    <row r="427" s="7" customFormat="1" hidden="1" x14ac:dyDescent="0.25"/>
    <row r="428" s="7" customFormat="1" hidden="1" x14ac:dyDescent="0.25"/>
    <row r="429" s="7" customFormat="1" hidden="1" x14ac:dyDescent="0.25"/>
    <row r="430" s="7" customFormat="1" hidden="1" x14ac:dyDescent="0.25"/>
    <row r="431" s="7" customFormat="1" hidden="1" x14ac:dyDescent="0.25"/>
    <row r="432" s="7" customFormat="1" hidden="1" x14ac:dyDescent="0.25"/>
    <row r="433" s="7" customFormat="1" hidden="1" x14ac:dyDescent="0.25"/>
    <row r="434" s="7" customFormat="1" hidden="1" x14ac:dyDescent="0.25"/>
    <row r="435" s="7" customFormat="1" hidden="1" x14ac:dyDescent="0.25"/>
    <row r="436" s="7" customFormat="1" hidden="1" x14ac:dyDescent="0.25"/>
    <row r="437" s="7" customFormat="1" hidden="1" x14ac:dyDescent="0.25"/>
    <row r="438" s="7" customFormat="1" hidden="1" x14ac:dyDescent="0.25"/>
    <row r="439" s="7" customFormat="1" hidden="1" x14ac:dyDescent="0.25"/>
    <row r="440" s="7" customFormat="1" hidden="1" x14ac:dyDescent="0.25"/>
    <row r="441" s="7" customFormat="1" hidden="1" x14ac:dyDescent="0.25"/>
    <row r="442" s="7" customFormat="1" hidden="1" x14ac:dyDescent="0.25"/>
    <row r="443" s="7" customFormat="1" hidden="1" x14ac:dyDescent="0.25"/>
    <row r="444" s="7" customFormat="1" hidden="1" x14ac:dyDescent="0.25"/>
    <row r="445" s="7" customFormat="1" hidden="1" x14ac:dyDescent="0.25"/>
    <row r="446" s="7" customFormat="1" hidden="1" x14ac:dyDescent="0.25"/>
    <row r="447" s="7" customFormat="1" hidden="1" x14ac:dyDescent="0.25"/>
    <row r="448" s="7" customFormat="1" hidden="1" x14ac:dyDescent="0.25"/>
    <row r="449" s="7" customFormat="1" hidden="1" x14ac:dyDescent="0.25"/>
    <row r="450" s="7" customFormat="1" hidden="1" x14ac:dyDescent="0.25"/>
    <row r="451" s="7" customFormat="1" hidden="1" x14ac:dyDescent="0.25"/>
    <row r="452" s="7" customFormat="1" hidden="1" x14ac:dyDescent="0.25"/>
    <row r="453" s="7" customFormat="1" hidden="1" x14ac:dyDescent="0.25"/>
    <row r="454" s="7" customFormat="1" hidden="1" x14ac:dyDescent="0.25"/>
    <row r="455" s="7" customFormat="1" hidden="1" x14ac:dyDescent="0.25"/>
    <row r="456" s="7" customFormat="1" hidden="1" x14ac:dyDescent="0.25"/>
    <row r="457" s="7" customFormat="1" hidden="1" x14ac:dyDescent="0.25"/>
    <row r="458" s="7" customFormat="1" hidden="1" x14ac:dyDescent="0.25"/>
    <row r="459" s="7" customFormat="1" hidden="1" x14ac:dyDescent="0.25"/>
    <row r="460" s="7" customFormat="1" hidden="1" x14ac:dyDescent="0.25"/>
    <row r="461" s="7" customFormat="1" hidden="1" x14ac:dyDescent="0.25"/>
    <row r="462" s="7" customFormat="1" hidden="1" x14ac:dyDescent="0.25"/>
    <row r="463" s="7" customFormat="1" hidden="1" x14ac:dyDescent="0.25"/>
    <row r="464" s="7" customFormat="1" hidden="1" x14ac:dyDescent="0.25"/>
    <row r="465" s="7" customFormat="1" hidden="1" x14ac:dyDescent="0.25"/>
    <row r="466" s="7" customFormat="1" hidden="1" x14ac:dyDescent="0.25"/>
    <row r="467" s="7" customFormat="1" hidden="1" x14ac:dyDescent="0.25"/>
    <row r="468" s="7" customFormat="1" hidden="1" x14ac:dyDescent="0.25"/>
    <row r="469" s="7" customFormat="1" hidden="1" x14ac:dyDescent="0.25"/>
    <row r="470" s="7" customFormat="1" hidden="1" x14ac:dyDescent="0.25"/>
    <row r="471" s="7" customFormat="1" hidden="1" x14ac:dyDescent="0.25"/>
    <row r="472" s="7" customFormat="1" hidden="1" x14ac:dyDescent="0.25"/>
    <row r="473" s="7" customFormat="1" hidden="1" x14ac:dyDescent="0.25"/>
    <row r="474" s="7" customFormat="1" hidden="1" x14ac:dyDescent="0.25"/>
    <row r="475" s="7" customFormat="1" hidden="1" x14ac:dyDescent="0.25"/>
    <row r="476" s="7" customFormat="1" hidden="1" x14ac:dyDescent="0.25"/>
    <row r="477" s="7" customFormat="1" hidden="1" x14ac:dyDescent="0.25"/>
    <row r="478" s="7" customFormat="1" hidden="1" x14ac:dyDescent="0.25"/>
    <row r="479" s="7" customFormat="1" hidden="1" x14ac:dyDescent="0.25"/>
    <row r="480" s="7" customFormat="1" hidden="1" x14ac:dyDescent="0.25"/>
    <row r="481" s="7" customFormat="1" hidden="1" x14ac:dyDescent="0.25"/>
    <row r="482" s="7" customFormat="1" hidden="1" x14ac:dyDescent="0.25"/>
    <row r="483" s="7" customFormat="1" hidden="1" x14ac:dyDescent="0.25"/>
    <row r="484" s="7" customFormat="1" hidden="1" x14ac:dyDescent="0.25"/>
    <row r="485" s="7" customFormat="1" hidden="1" x14ac:dyDescent="0.25"/>
    <row r="486" s="7" customFormat="1" hidden="1" x14ac:dyDescent="0.25"/>
    <row r="487" s="7" customFormat="1" hidden="1" x14ac:dyDescent="0.25"/>
    <row r="488" s="7" customFormat="1" hidden="1" x14ac:dyDescent="0.25"/>
    <row r="489" s="7" customFormat="1" hidden="1" x14ac:dyDescent="0.25"/>
    <row r="490" s="7" customFormat="1" hidden="1" x14ac:dyDescent="0.25"/>
    <row r="491" s="7" customFormat="1" hidden="1" x14ac:dyDescent="0.25"/>
    <row r="492" s="7" customFormat="1" hidden="1" x14ac:dyDescent="0.25"/>
    <row r="493" s="7" customFormat="1" hidden="1" x14ac:dyDescent="0.25"/>
    <row r="494" s="7" customFormat="1" hidden="1" x14ac:dyDescent="0.25"/>
    <row r="495" s="7" customFormat="1" hidden="1" x14ac:dyDescent="0.25"/>
    <row r="496" s="7" customFormat="1" hidden="1" x14ac:dyDescent="0.25"/>
    <row r="497" s="7" customFormat="1" hidden="1" x14ac:dyDescent="0.25"/>
    <row r="498" s="7" customFormat="1" hidden="1" x14ac:dyDescent="0.25"/>
    <row r="499" s="7" customFormat="1" hidden="1" x14ac:dyDescent="0.25"/>
    <row r="500" s="7" customFormat="1" hidden="1" x14ac:dyDescent="0.25"/>
    <row r="501" s="7" customFormat="1" hidden="1" x14ac:dyDescent="0.25"/>
    <row r="502" s="7" customFormat="1" hidden="1" x14ac:dyDescent="0.25"/>
    <row r="503" s="7" customFormat="1" hidden="1" x14ac:dyDescent="0.25"/>
    <row r="504" s="7" customFormat="1" hidden="1" x14ac:dyDescent="0.25"/>
    <row r="505" s="7" customFormat="1" hidden="1" x14ac:dyDescent="0.25"/>
    <row r="506" s="7" customFormat="1" hidden="1" x14ac:dyDescent="0.25"/>
    <row r="507" s="7" customFormat="1" hidden="1" x14ac:dyDescent="0.25"/>
    <row r="508" s="7" customFormat="1" hidden="1" x14ac:dyDescent="0.25"/>
    <row r="509" s="7" customFormat="1" hidden="1" x14ac:dyDescent="0.25"/>
    <row r="510" s="7" customFormat="1" hidden="1" x14ac:dyDescent="0.25"/>
    <row r="511" s="7" customFormat="1" hidden="1" x14ac:dyDescent="0.25"/>
    <row r="512" s="7" customFormat="1" hidden="1" x14ac:dyDescent="0.25"/>
    <row r="513" s="7" customFormat="1" hidden="1" x14ac:dyDescent="0.25"/>
    <row r="514" s="7" customFormat="1" hidden="1" x14ac:dyDescent="0.25"/>
    <row r="515" s="7" customFormat="1" hidden="1" x14ac:dyDescent="0.25"/>
    <row r="516" s="7" customFormat="1" hidden="1" x14ac:dyDescent="0.25"/>
    <row r="517" s="7" customFormat="1" hidden="1" x14ac:dyDescent="0.25"/>
    <row r="518" s="7" customFormat="1" hidden="1" x14ac:dyDescent="0.25"/>
    <row r="519" s="7" customFormat="1" hidden="1" x14ac:dyDescent="0.25"/>
    <row r="520" s="7" customFormat="1" hidden="1" x14ac:dyDescent="0.25"/>
    <row r="521" s="7" customFormat="1" hidden="1" x14ac:dyDescent="0.25"/>
    <row r="522" s="7" customFormat="1" hidden="1" x14ac:dyDescent="0.25"/>
    <row r="523" s="7" customFormat="1" hidden="1" x14ac:dyDescent="0.25"/>
    <row r="524" s="7" customFormat="1" hidden="1" x14ac:dyDescent="0.25"/>
    <row r="525" s="7" customFormat="1" hidden="1" x14ac:dyDescent="0.25"/>
    <row r="526" s="7" customFormat="1" hidden="1" x14ac:dyDescent="0.25"/>
    <row r="527" s="7" customFormat="1" hidden="1" x14ac:dyDescent="0.25"/>
    <row r="528" s="7" customFormat="1" hidden="1" x14ac:dyDescent="0.25"/>
    <row r="529" s="7" customFormat="1" hidden="1" x14ac:dyDescent="0.25"/>
    <row r="530" s="7" customFormat="1" hidden="1" x14ac:dyDescent="0.25"/>
    <row r="531" s="7" customFormat="1" hidden="1" x14ac:dyDescent="0.25"/>
    <row r="532" s="7" customFormat="1" hidden="1" x14ac:dyDescent="0.25"/>
    <row r="533" s="7" customFormat="1" hidden="1" x14ac:dyDescent="0.25"/>
    <row r="534" s="7" customFormat="1" hidden="1" x14ac:dyDescent="0.25"/>
    <row r="535" s="7" customFormat="1" hidden="1" x14ac:dyDescent="0.25"/>
    <row r="536" s="7" customFormat="1" hidden="1" x14ac:dyDescent="0.25"/>
    <row r="537" s="7" customFormat="1" hidden="1" x14ac:dyDescent="0.25"/>
    <row r="538" s="7" customFormat="1" hidden="1" x14ac:dyDescent="0.25"/>
    <row r="539" s="7" customFormat="1" hidden="1" x14ac:dyDescent="0.25"/>
    <row r="540" s="7" customFormat="1" hidden="1" x14ac:dyDescent="0.25"/>
    <row r="541" s="7" customFormat="1" hidden="1" x14ac:dyDescent="0.25"/>
    <row r="542" s="7" customFormat="1" hidden="1" x14ac:dyDescent="0.25"/>
    <row r="543" hidden="1" x14ac:dyDescent="0.25"/>
    <row r="544" hidden="1" x14ac:dyDescent="0.25"/>
  </sheetData>
  <hyperlinks>
    <hyperlink ref="C3" r:id="rId1" location="terms-employment "/>
  </hyperlinks>
  <pageMargins left="0.7" right="0.7" top="0.75" bottom="0.75" header="0.3" footer="0.3"/>
  <pageSetup paperSize="9" scale="81"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zoomScaleNormal="100" workbookViewId="0">
      <pane ySplit="7" topLeftCell="A8" activePane="bottomLeft" state="frozen"/>
      <selection pane="bottomLeft" activeCell="E16" sqref="E16"/>
    </sheetView>
  </sheetViews>
  <sheetFormatPr defaultColWidth="0" defaultRowHeight="15" zeroHeight="1" x14ac:dyDescent="0.25"/>
  <cols>
    <col min="1" max="1" width="31.140625" customWidth="1"/>
    <col min="2" max="2" width="11.5703125" customWidth="1"/>
    <col min="3" max="6" width="11" customWidth="1"/>
    <col min="7" max="7" width="17.28515625" customWidth="1"/>
    <col min="8" max="12" width="9.140625" customWidth="1"/>
    <col min="13" max="15" width="0" hidden="1" customWidth="1"/>
    <col min="16" max="16384" width="9.140625" hidden="1"/>
  </cols>
  <sheetData>
    <row r="1" spans="1:12" s="7" customFormat="1" x14ac:dyDescent="0.25">
      <c r="A1" s="8" t="s">
        <v>173</v>
      </c>
      <c r="B1" s="8" t="s">
        <v>174</v>
      </c>
      <c r="C1" s="8"/>
      <c r="D1" s="8"/>
      <c r="E1" s="8"/>
      <c r="F1" s="8"/>
    </row>
    <row r="2" spans="1:12" s="7" customFormat="1" x14ac:dyDescent="0.25">
      <c r="A2" s="8"/>
      <c r="B2" s="8" t="s">
        <v>163</v>
      </c>
      <c r="C2" s="8"/>
      <c r="D2" s="8"/>
      <c r="E2" s="8"/>
      <c r="F2" s="8"/>
    </row>
    <row r="3" spans="1:12" s="7" customFormat="1" x14ac:dyDescent="0.25">
      <c r="A3" s="8"/>
      <c r="B3" s="17" t="s">
        <v>162</v>
      </c>
      <c r="C3" s="8"/>
      <c r="D3" s="8"/>
      <c r="E3" s="8"/>
      <c r="F3" s="8"/>
    </row>
    <row r="4" spans="1:12" s="7" customFormat="1" hidden="1" x14ac:dyDescent="0.25">
      <c r="A4" s="8" t="s">
        <v>173</v>
      </c>
      <c r="B4" s="8" t="s">
        <v>166</v>
      </c>
      <c r="C4" s="8" t="s">
        <v>167</v>
      </c>
      <c r="D4" s="8" t="s">
        <v>168</v>
      </c>
      <c r="E4" s="8" t="s">
        <v>169</v>
      </c>
      <c r="F4" s="8" t="s">
        <v>170</v>
      </c>
      <c r="G4" s="7" t="s">
        <v>171</v>
      </c>
    </row>
    <row r="5" spans="1:12" s="7" customFormat="1" hidden="1" x14ac:dyDescent="0.25">
      <c r="A5" s="8"/>
      <c r="B5" s="17"/>
      <c r="C5" s="8"/>
      <c r="D5" s="8"/>
      <c r="E5" s="8"/>
      <c r="F5" s="8"/>
    </row>
    <row r="6" spans="1:12" s="7" customFormat="1" x14ac:dyDescent="0.25">
      <c r="A6" s="19" t="s">
        <v>165</v>
      </c>
      <c r="B6" s="19"/>
      <c r="C6" s="19"/>
      <c r="D6" s="19"/>
      <c r="E6" s="19"/>
      <c r="F6" s="19"/>
      <c r="G6" s="29"/>
    </row>
    <row r="7" spans="1:12" ht="75" x14ac:dyDescent="0.25">
      <c r="A7" s="30" t="s">
        <v>159</v>
      </c>
      <c r="B7" s="30" t="s">
        <v>0</v>
      </c>
      <c r="C7" s="30" t="s">
        <v>1</v>
      </c>
      <c r="D7" s="30" t="s">
        <v>2</v>
      </c>
      <c r="E7" s="30" t="s">
        <v>158</v>
      </c>
      <c r="F7" s="30" t="s">
        <v>157</v>
      </c>
      <c r="G7" s="58" t="s">
        <v>416</v>
      </c>
      <c r="H7" s="7"/>
      <c r="I7" s="7"/>
      <c r="J7" s="7"/>
      <c r="K7" s="7"/>
      <c r="L7" s="7"/>
    </row>
    <row r="8" spans="1:12" x14ac:dyDescent="0.25">
      <c r="A8" s="3" t="s">
        <v>12</v>
      </c>
      <c r="B8" s="3">
        <v>1065</v>
      </c>
      <c r="C8" s="3">
        <v>600</v>
      </c>
      <c r="D8" s="3">
        <v>1550</v>
      </c>
      <c r="E8" s="3">
        <v>3215</v>
      </c>
      <c r="F8" s="12">
        <v>0.66863537457258315</v>
      </c>
      <c r="G8" s="3">
        <v>16</v>
      </c>
      <c r="H8" s="7"/>
      <c r="I8" s="7"/>
      <c r="J8" s="7"/>
      <c r="K8" s="7"/>
      <c r="L8" s="7"/>
    </row>
    <row r="9" spans="1:12" x14ac:dyDescent="0.25">
      <c r="A9" s="3" t="s">
        <v>15</v>
      </c>
      <c r="B9" s="3">
        <v>1985</v>
      </c>
      <c r="C9" s="3">
        <v>1640</v>
      </c>
      <c r="D9" s="3">
        <v>2035</v>
      </c>
      <c r="E9" s="3">
        <v>5660</v>
      </c>
      <c r="F9" s="12">
        <v>0.64956249117576337</v>
      </c>
      <c r="G9" s="3">
        <v>20</v>
      </c>
      <c r="H9" s="7"/>
      <c r="I9" s="7"/>
      <c r="J9" s="7"/>
      <c r="K9" s="7"/>
      <c r="L9" s="7"/>
    </row>
    <row r="10" spans="1:12" x14ac:dyDescent="0.25">
      <c r="A10" s="3" t="s">
        <v>23</v>
      </c>
      <c r="B10" s="3">
        <v>2550</v>
      </c>
      <c r="C10" s="3">
        <v>630</v>
      </c>
      <c r="D10" s="3">
        <v>1535</v>
      </c>
      <c r="E10" s="3">
        <v>4710</v>
      </c>
      <c r="F10" s="12">
        <v>0.45897289853833478</v>
      </c>
      <c r="G10" s="3">
        <v>82</v>
      </c>
      <c r="H10" s="7"/>
      <c r="I10" s="7"/>
      <c r="J10" s="7"/>
      <c r="K10" s="7"/>
      <c r="L10" s="7"/>
    </row>
    <row r="11" spans="1:12" x14ac:dyDescent="0.25">
      <c r="A11" s="3" t="s">
        <v>27</v>
      </c>
      <c r="B11" s="3">
        <v>3795</v>
      </c>
      <c r="C11" s="3">
        <v>2170</v>
      </c>
      <c r="D11" s="3">
        <v>140</v>
      </c>
      <c r="E11" s="3">
        <v>6105</v>
      </c>
      <c r="F11" s="12">
        <v>0.37851296777125215</v>
      </c>
      <c r="G11" s="3">
        <v>103</v>
      </c>
      <c r="H11" s="7"/>
      <c r="I11" s="7"/>
      <c r="J11" s="7"/>
      <c r="K11" s="7"/>
      <c r="L11" s="7"/>
    </row>
    <row r="12" spans="1:12" x14ac:dyDescent="0.25">
      <c r="A12" s="3" t="s">
        <v>30</v>
      </c>
      <c r="B12" s="3">
        <v>2485</v>
      </c>
      <c r="C12" s="3">
        <v>980</v>
      </c>
      <c r="D12" s="3">
        <v>1370</v>
      </c>
      <c r="E12" s="3">
        <v>4835</v>
      </c>
      <c r="F12" s="12">
        <v>0.48608621783294587</v>
      </c>
      <c r="G12" s="3">
        <v>75</v>
      </c>
      <c r="H12" s="7"/>
      <c r="I12" s="7"/>
      <c r="J12" s="7"/>
      <c r="K12" s="7"/>
      <c r="L12" s="7"/>
    </row>
    <row r="13" spans="1:12" x14ac:dyDescent="0.25">
      <c r="A13" s="3" t="s">
        <v>44</v>
      </c>
      <c r="B13" s="3">
        <v>1160</v>
      </c>
      <c r="C13" s="3">
        <v>545</v>
      </c>
      <c r="D13" s="3">
        <v>795</v>
      </c>
      <c r="E13" s="3">
        <v>2495</v>
      </c>
      <c r="F13" s="12">
        <v>0.53613235131491122</v>
      </c>
      <c r="G13" s="3">
        <v>55</v>
      </c>
      <c r="H13" s="7"/>
      <c r="I13" s="7"/>
      <c r="J13" s="7"/>
      <c r="K13" s="7"/>
      <c r="L13" s="7"/>
    </row>
    <row r="14" spans="1:12" x14ac:dyDescent="0.25">
      <c r="A14" s="3" t="s">
        <v>49</v>
      </c>
      <c r="B14" s="3">
        <v>2970</v>
      </c>
      <c r="C14" s="3">
        <v>1680</v>
      </c>
      <c r="D14" s="3">
        <v>1960</v>
      </c>
      <c r="E14" s="3">
        <v>6610</v>
      </c>
      <c r="F14" s="12">
        <v>0.55048473132962039</v>
      </c>
      <c r="G14" s="3">
        <v>46</v>
      </c>
      <c r="H14" s="7"/>
      <c r="I14" s="7"/>
      <c r="J14" s="7"/>
      <c r="K14" s="7"/>
      <c r="L14" s="7"/>
    </row>
    <row r="15" spans="1:12" x14ac:dyDescent="0.25">
      <c r="A15" s="3" t="s">
        <v>51</v>
      </c>
      <c r="B15" s="3">
        <v>1275</v>
      </c>
      <c r="C15" s="3">
        <v>785</v>
      </c>
      <c r="D15" s="3">
        <v>1465</v>
      </c>
      <c r="E15" s="3">
        <v>3520</v>
      </c>
      <c r="F15" s="12">
        <v>0.63831029030039477</v>
      </c>
      <c r="G15" s="3">
        <v>23</v>
      </c>
      <c r="H15" s="7"/>
      <c r="I15" s="7"/>
      <c r="J15" s="7"/>
      <c r="K15" s="7"/>
      <c r="L15" s="7"/>
    </row>
    <row r="16" spans="1:12" x14ac:dyDescent="0.25">
      <c r="A16" s="3" t="s">
        <v>55</v>
      </c>
      <c r="B16" s="3">
        <v>2825</v>
      </c>
      <c r="C16" s="3">
        <v>1015</v>
      </c>
      <c r="D16" s="3">
        <v>825</v>
      </c>
      <c r="E16" s="3">
        <v>4665</v>
      </c>
      <c r="F16" s="12">
        <v>0.39443626106068314</v>
      </c>
      <c r="G16" s="3">
        <v>100</v>
      </c>
      <c r="H16" s="7"/>
      <c r="I16" s="7"/>
      <c r="J16" s="7"/>
      <c r="K16" s="7"/>
      <c r="L16" s="7"/>
    </row>
    <row r="17" spans="1:12" x14ac:dyDescent="0.25">
      <c r="A17" s="3" t="s">
        <v>67</v>
      </c>
      <c r="B17" s="3">
        <v>2050</v>
      </c>
      <c r="C17" s="3">
        <v>2280</v>
      </c>
      <c r="D17" s="3">
        <v>170</v>
      </c>
      <c r="E17" s="3">
        <v>4500</v>
      </c>
      <c r="F17" s="12">
        <v>0.54446420631391734</v>
      </c>
      <c r="G17" s="3">
        <v>49</v>
      </c>
      <c r="H17" s="7"/>
      <c r="I17" s="7"/>
      <c r="J17" s="7"/>
      <c r="K17" s="7"/>
      <c r="L17" s="7"/>
    </row>
    <row r="18" spans="1:12" x14ac:dyDescent="0.25">
      <c r="A18" s="3" t="s">
        <v>69</v>
      </c>
      <c r="B18" s="3">
        <v>2050</v>
      </c>
      <c r="C18" s="3">
        <v>2790</v>
      </c>
      <c r="D18" s="3">
        <v>0</v>
      </c>
      <c r="E18" s="3">
        <v>4840</v>
      </c>
      <c r="F18" s="12">
        <v>0.57612135511879825</v>
      </c>
      <c r="G18" s="3">
        <v>38</v>
      </c>
      <c r="H18" s="7"/>
      <c r="I18" s="7"/>
      <c r="J18" s="7"/>
      <c r="K18" s="7"/>
      <c r="L18" s="7"/>
    </row>
    <row r="19" spans="1:12" x14ac:dyDescent="0.25">
      <c r="A19" s="3" t="s">
        <v>73</v>
      </c>
      <c r="B19" s="3">
        <v>2460</v>
      </c>
      <c r="C19" s="3">
        <v>1025</v>
      </c>
      <c r="D19" s="3">
        <v>1355</v>
      </c>
      <c r="E19" s="3">
        <v>4840</v>
      </c>
      <c r="F19" s="12">
        <v>0.49138300044591504</v>
      </c>
      <c r="G19" s="3">
        <v>74</v>
      </c>
      <c r="H19" s="7"/>
      <c r="I19" s="7"/>
      <c r="J19" s="7"/>
      <c r="K19" s="7"/>
      <c r="L19" s="7"/>
    </row>
    <row r="20" spans="1:12" x14ac:dyDescent="0.25">
      <c r="A20" s="3" t="s">
        <v>80</v>
      </c>
      <c r="B20" s="3">
        <v>1785</v>
      </c>
      <c r="C20" s="3">
        <v>1050</v>
      </c>
      <c r="D20" s="3">
        <v>2040</v>
      </c>
      <c r="E20" s="3">
        <v>4875</v>
      </c>
      <c r="F20" s="12">
        <v>0.63409819591002403</v>
      </c>
      <c r="G20" s="3">
        <v>27</v>
      </c>
      <c r="H20" s="7"/>
      <c r="I20" s="7"/>
      <c r="J20" s="7"/>
      <c r="K20" s="7"/>
      <c r="L20" s="7"/>
    </row>
    <row r="21" spans="1:12" x14ac:dyDescent="0.25">
      <c r="A21" s="3" t="s">
        <v>87</v>
      </c>
      <c r="B21" s="3">
        <v>780</v>
      </c>
      <c r="C21" s="3">
        <v>930</v>
      </c>
      <c r="D21" s="3">
        <v>5</v>
      </c>
      <c r="E21" s="3">
        <v>1710</v>
      </c>
      <c r="F21" s="12">
        <v>0.54467198464609845</v>
      </c>
      <c r="G21" s="3">
        <v>48</v>
      </c>
      <c r="H21" s="7"/>
      <c r="I21" s="7"/>
      <c r="J21" s="7"/>
      <c r="K21" s="7"/>
      <c r="L21" s="7"/>
    </row>
    <row r="22" spans="1:12" x14ac:dyDescent="0.25">
      <c r="A22" s="3" t="s">
        <v>91</v>
      </c>
      <c r="B22" s="3">
        <v>2635</v>
      </c>
      <c r="C22" s="3">
        <v>2560</v>
      </c>
      <c r="D22" s="3">
        <v>4080</v>
      </c>
      <c r="E22" s="3">
        <v>9275</v>
      </c>
      <c r="F22" s="12">
        <v>0.71571623471971346</v>
      </c>
      <c r="G22" s="3">
        <v>8</v>
      </c>
      <c r="H22" s="7"/>
      <c r="I22" s="7"/>
      <c r="J22" s="7"/>
      <c r="K22" s="7"/>
      <c r="L22" s="7"/>
    </row>
    <row r="23" spans="1:12" x14ac:dyDescent="0.25">
      <c r="A23" s="3" t="s">
        <v>179</v>
      </c>
      <c r="B23" s="3">
        <v>1655</v>
      </c>
      <c r="C23" s="3">
        <v>1255</v>
      </c>
      <c r="D23" s="3">
        <v>355</v>
      </c>
      <c r="E23" s="3">
        <v>3265</v>
      </c>
      <c r="F23" s="12">
        <v>0.49356822144875867</v>
      </c>
      <c r="G23" s="3">
        <v>71</v>
      </c>
      <c r="H23" s="7"/>
      <c r="I23" s="7"/>
      <c r="J23" s="7"/>
      <c r="K23" s="7"/>
      <c r="L23" s="7"/>
    </row>
    <row r="24" spans="1:12" x14ac:dyDescent="0.25">
      <c r="A24" s="3" t="s">
        <v>98</v>
      </c>
      <c r="B24" s="3">
        <v>2380</v>
      </c>
      <c r="C24" s="3">
        <v>1040</v>
      </c>
      <c r="D24" s="3">
        <v>1935</v>
      </c>
      <c r="E24" s="3">
        <v>5350</v>
      </c>
      <c r="F24" s="12">
        <v>0.55539393140840276</v>
      </c>
      <c r="G24" s="3">
        <v>44</v>
      </c>
      <c r="H24" s="7"/>
      <c r="I24" s="7"/>
      <c r="J24" s="7"/>
      <c r="K24" s="7"/>
      <c r="L24" s="7"/>
    </row>
    <row r="25" spans="1:12" x14ac:dyDescent="0.25">
      <c r="A25" s="3" t="s">
        <v>102</v>
      </c>
      <c r="B25" s="3">
        <v>2260</v>
      </c>
      <c r="C25" s="3">
        <v>4505</v>
      </c>
      <c r="D25" s="3">
        <v>3015</v>
      </c>
      <c r="E25" s="3">
        <v>9785</v>
      </c>
      <c r="F25" s="12">
        <v>0.76882154393177526</v>
      </c>
      <c r="G25" s="3">
        <v>5</v>
      </c>
      <c r="H25" s="7"/>
      <c r="I25" s="7"/>
      <c r="J25" s="7"/>
      <c r="K25" s="7"/>
      <c r="L25" s="7"/>
    </row>
    <row r="26" spans="1:12" x14ac:dyDescent="0.25">
      <c r="A26" s="3" t="s">
        <v>107</v>
      </c>
      <c r="B26" s="3">
        <v>1525</v>
      </c>
      <c r="C26" s="3">
        <v>860</v>
      </c>
      <c r="D26" s="3">
        <v>1800</v>
      </c>
      <c r="E26" s="3">
        <v>4190</v>
      </c>
      <c r="F26" s="12">
        <v>0.63588700518729924</v>
      </c>
      <c r="G26" s="3">
        <v>25</v>
      </c>
      <c r="H26" s="7"/>
      <c r="I26" s="7"/>
      <c r="J26" s="7"/>
      <c r="K26" s="7"/>
      <c r="L26" s="7"/>
    </row>
    <row r="27" spans="1:12" x14ac:dyDescent="0.25">
      <c r="A27" s="3" t="s">
        <v>127</v>
      </c>
      <c r="B27" s="3">
        <v>2105</v>
      </c>
      <c r="C27" s="3">
        <v>1165</v>
      </c>
      <c r="D27" s="3">
        <v>995</v>
      </c>
      <c r="E27" s="3">
        <v>4265</v>
      </c>
      <c r="F27" s="12">
        <v>0.50660556686637037</v>
      </c>
      <c r="G27" s="3">
        <v>66</v>
      </c>
      <c r="H27" s="7"/>
      <c r="I27" s="7"/>
      <c r="J27" s="7"/>
      <c r="K27" s="7"/>
      <c r="L27" s="7"/>
    </row>
    <row r="28" spans="1:12" x14ac:dyDescent="0.25">
      <c r="A28" s="3" t="s">
        <v>129</v>
      </c>
      <c r="B28" s="3">
        <v>1875</v>
      </c>
      <c r="C28" s="3">
        <v>1160</v>
      </c>
      <c r="D28" s="3">
        <v>1735</v>
      </c>
      <c r="E28" s="3">
        <v>4770</v>
      </c>
      <c r="F28" s="12">
        <v>0.60727964492547937</v>
      </c>
      <c r="G28" s="3">
        <v>34</v>
      </c>
      <c r="H28" s="7"/>
      <c r="I28" s="7"/>
      <c r="J28" s="7"/>
      <c r="K28" s="7"/>
      <c r="L28" s="7"/>
    </row>
    <row r="29" spans="1:12" x14ac:dyDescent="0.25">
      <c r="A29" s="3" t="s">
        <v>144</v>
      </c>
      <c r="B29" s="3">
        <v>7070</v>
      </c>
      <c r="C29" s="3">
        <v>345</v>
      </c>
      <c r="D29" s="3">
        <v>3085</v>
      </c>
      <c r="E29" s="3">
        <v>10500</v>
      </c>
      <c r="F29" s="12">
        <v>0.32654687330858051</v>
      </c>
      <c r="G29" s="3">
        <v>113</v>
      </c>
      <c r="H29" s="7"/>
      <c r="I29" s="7"/>
      <c r="J29" s="7"/>
      <c r="K29" s="7"/>
      <c r="L29" s="7"/>
    </row>
    <row r="30" spans="1:12" x14ac:dyDescent="0.25">
      <c r="A30" s="3" t="s">
        <v>147</v>
      </c>
      <c r="B30" s="3">
        <v>1460</v>
      </c>
      <c r="C30" s="3">
        <v>1395</v>
      </c>
      <c r="D30" s="3">
        <v>2020</v>
      </c>
      <c r="E30" s="3">
        <v>4875</v>
      </c>
      <c r="F30" s="12">
        <v>0.70041948022285117</v>
      </c>
      <c r="G30" s="3">
        <v>9</v>
      </c>
      <c r="H30" s="7"/>
      <c r="I30" s="7"/>
      <c r="J30" s="7"/>
      <c r="K30" s="7"/>
      <c r="L30" s="7"/>
    </row>
    <row r="31" spans="1:12" x14ac:dyDescent="0.25">
      <c r="A31" s="3" t="s">
        <v>156</v>
      </c>
      <c r="B31" s="3">
        <v>1250</v>
      </c>
      <c r="C31" s="3">
        <v>545</v>
      </c>
      <c r="D31" s="3">
        <v>1030</v>
      </c>
      <c r="E31" s="3">
        <v>2820</v>
      </c>
      <c r="F31" s="12">
        <v>0.55748287752154946</v>
      </c>
      <c r="G31" s="3">
        <v>43</v>
      </c>
      <c r="H31" s="7"/>
      <c r="I31" s="7"/>
      <c r="J31" s="7"/>
      <c r="K31" s="7"/>
      <c r="L31" s="7"/>
    </row>
    <row r="32" spans="1:12" x14ac:dyDescent="0.25">
      <c r="A32" s="9" t="s">
        <v>161</v>
      </c>
      <c r="B32" s="13">
        <v>53440</v>
      </c>
      <c r="C32" s="13">
        <v>32945</v>
      </c>
      <c r="D32" s="13">
        <v>35285</v>
      </c>
      <c r="E32" s="13">
        <v>121670</v>
      </c>
      <c r="F32" s="14">
        <v>0.56077319342990961</v>
      </c>
      <c r="G32" s="13"/>
      <c r="H32" s="7"/>
      <c r="I32" s="7"/>
      <c r="J32" s="7"/>
      <c r="K32" s="7"/>
      <c r="L32" s="7"/>
    </row>
    <row r="33" spans="1:12" x14ac:dyDescent="0.25">
      <c r="A33" s="7"/>
      <c r="B33" s="7"/>
      <c r="C33" s="7"/>
      <c r="D33" s="7"/>
      <c r="E33" s="7"/>
      <c r="F33" s="7"/>
      <c r="G33" s="29"/>
      <c r="H33" s="7"/>
      <c r="I33" s="7"/>
      <c r="J33" s="7"/>
      <c r="K33" s="7"/>
      <c r="L33" s="7"/>
    </row>
    <row r="34" spans="1:12" x14ac:dyDescent="0.25">
      <c r="A34" s="7"/>
      <c r="B34" s="7"/>
      <c r="C34" s="7"/>
      <c r="D34" s="7"/>
      <c r="E34" s="7"/>
      <c r="F34" s="7"/>
      <c r="G34" s="29"/>
      <c r="H34" s="7"/>
      <c r="I34" s="7"/>
      <c r="J34" s="7"/>
      <c r="K34" s="7"/>
      <c r="L34" s="7"/>
    </row>
    <row r="35" spans="1:12" x14ac:dyDescent="0.25">
      <c r="A35" s="7"/>
      <c r="B35" s="7"/>
      <c r="C35" s="7"/>
      <c r="D35" s="7"/>
      <c r="E35" s="7"/>
      <c r="F35" s="7"/>
      <c r="G35" s="7"/>
      <c r="H35" s="7"/>
      <c r="I35" s="7"/>
      <c r="J35" s="7"/>
      <c r="K35" s="7"/>
      <c r="L35" s="7"/>
    </row>
    <row r="36" spans="1:12" x14ac:dyDescent="0.25">
      <c r="A36" s="7"/>
      <c r="B36" s="7"/>
      <c r="C36" s="7"/>
      <c r="D36" s="7"/>
      <c r="E36" s="7"/>
      <c r="F36" s="7"/>
      <c r="G36" s="7"/>
      <c r="H36" s="7"/>
      <c r="I36" s="7"/>
      <c r="J36" s="7"/>
      <c r="K36" s="7"/>
      <c r="L36" s="7"/>
    </row>
    <row r="37" spans="1:12" hidden="1" x14ac:dyDescent="0.25">
      <c r="A37" s="7"/>
      <c r="B37" s="7"/>
      <c r="C37" s="7"/>
      <c r="D37" s="7"/>
      <c r="E37" s="7"/>
      <c r="F37" s="7"/>
      <c r="G37" s="7"/>
    </row>
  </sheetData>
  <hyperlinks>
    <hyperlink ref="B3" r:id="rId1" location="terms-employment "/>
  </hyperlinks>
  <pageMargins left="0.7" right="0.7" top="0.75" bottom="0.75" header="0.3" footer="0.3"/>
  <pageSetup paperSize="9" scale="91" orientation="landscape"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90"/>
  <sheetViews>
    <sheetView zoomScaleNormal="100" workbookViewId="0">
      <pane ySplit="5" topLeftCell="A21" activePane="bottomLeft" state="frozen"/>
      <selection pane="bottomLeft" activeCell="A49" sqref="A49"/>
    </sheetView>
  </sheetViews>
  <sheetFormatPr defaultColWidth="0" defaultRowHeight="15" zeroHeight="1" x14ac:dyDescent="0.25"/>
  <cols>
    <col min="1" max="1" width="45.140625" customWidth="1"/>
    <col min="2" max="2" width="17.5703125" customWidth="1"/>
    <col min="3" max="3" width="13.85546875" customWidth="1"/>
    <col min="4" max="5" width="13.42578125" customWidth="1"/>
    <col min="6" max="6" width="17.140625" customWidth="1"/>
    <col min="7" max="7" width="21.28515625" style="7" customWidth="1"/>
    <col min="8" max="8" width="34.140625" style="7" customWidth="1"/>
    <col min="9" max="9" width="20.42578125" style="7" hidden="1" customWidth="1"/>
    <col min="10" max="15" width="9.140625" style="7" hidden="1" customWidth="1"/>
    <col min="16" max="55" width="0" style="7" hidden="1" customWidth="1"/>
    <col min="56" max="16384" width="9.140625" style="7" hidden="1"/>
  </cols>
  <sheetData>
    <row r="1" spans="1:15" customFormat="1" x14ac:dyDescent="0.25">
      <c r="A1" s="8" t="s">
        <v>173</v>
      </c>
      <c r="B1" s="8" t="s">
        <v>174</v>
      </c>
      <c r="C1" s="8"/>
      <c r="D1" s="8"/>
      <c r="E1" s="8"/>
      <c r="F1" s="8"/>
      <c r="G1" s="7"/>
      <c r="H1" s="7"/>
      <c r="I1" s="7"/>
      <c r="J1" s="7"/>
      <c r="K1" s="7"/>
      <c r="L1" s="7"/>
      <c r="M1" s="7"/>
      <c r="N1" s="7"/>
      <c r="O1" s="7"/>
    </row>
    <row r="2" spans="1:15" customFormat="1" x14ac:dyDescent="0.25">
      <c r="A2" s="8"/>
      <c r="B2" s="8" t="s">
        <v>163</v>
      </c>
      <c r="C2" s="8"/>
      <c r="D2" s="8"/>
      <c r="E2" s="8"/>
      <c r="F2" s="8"/>
      <c r="G2" s="7"/>
      <c r="H2" s="7"/>
      <c r="I2" s="7"/>
      <c r="J2" s="7"/>
      <c r="K2" s="7"/>
      <c r="L2" s="7"/>
      <c r="M2" s="7"/>
      <c r="N2" s="7"/>
      <c r="O2" s="7"/>
    </row>
    <row r="3" spans="1:15" customFormat="1" x14ac:dyDescent="0.25">
      <c r="A3" s="8"/>
      <c r="B3" s="17" t="s">
        <v>162</v>
      </c>
      <c r="C3" s="8"/>
      <c r="D3" s="8"/>
      <c r="E3" s="8"/>
      <c r="F3" s="8"/>
      <c r="G3" s="7"/>
      <c r="H3" s="7"/>
      <c r="I3" s="7"/>
      <c r="J3" s="7"/>
      <c r="K3" s="7"/>
      <c r="L3" s="7"/>
      <c r="M3" s="7"/>
      <c r="N3" s="7"/>
      <c r="O3" s="7"/>
    </row>
    <row r="4" spans="1:15" x14ac:dyDescent="0.25">
      <c r="A4" s="19" t="s">
        <v>164</v>
      </c>
      <c r="B4" s="20"/>
      <c r="C4" s="20"/>
      <c r="D4" s="20"/>
      <c r="E4" s="20"/>
      <c r="F4" s="21"/>
    </row>
    <row r="5" spans="1:15" s="8" customFormat="1" ht="43.5" customHeight="1" x14ac:dyDescent="0.25">
      <c r="A5" s="25" t="s">
        <v>159</v>
      </c>
      <c r="B5" s="18" t="s">
        <v>0</v>
      </c>
      <c r="C5" s="18" t="s">
        <v>1</v>
      </c>
      <c r="D5" s="18" t="s">
        <v>2</v>
      </c>
      <c r="E5" s="1" t="s">
        <v>158</v>
      </c>
      <c r="F5" s="26" t="s">
        <v>157</v>
      </c>
      <c r="G5" s="58" t="s">
        <v>416</v>
      </c>
    </row>
    <row r="6" spans="1:15" x14ac:dyDescent="0.25">
      <c r="A6" s="2" t="s">
        <v>3</v>
      </c>
      <c r="B6" s="4">
        <v>985</v>
      </c>
      <c r="C6" s="4">
        <v>10</v>
      </c>
      <c r="D6" s="4">
        <v>140</v>
      </c>
      <c r="E6" s="4">
        <v>1130</v>
      </c>
      <c r="F6" s="5">
        <v>0.13274336283185842</v>
      </c>
      <c r="G6" s="59">
        <v>143</v>
      </c>
      <c r="H6" s="31"/>
    </row>
    <row r="7" spans="1:15" x14ac:dyDescent="0.25">
      <c r="A7" s="2" t="s">
        <v>4</v>
      </c>
      <c r="B7" s="4">
        <v>180</v>
      </c>
      <c r="C7" s="4">
        <v>30</v>
      </c>
      <c r="D7" s="4">
        <v>0</v>
      </c>
      <c r="E7" s="4">
        <v>210</v>
      </c>
      <c r="F7" s="5">
        <v>0.14285714285714285</v>
      </c>
      <c r="G7" s="59">
        <v>141</v>
      </c>
      <c r="H7" s="31"/>
    </row>
    <row r="8" spans="1:15" x14ac:dyDescent="0.25">
      <c r="A8" s="2" t="s">
        <v>5</v>
      </c>
      <c r="B8" s="4">
        <v>465</v>
      </c>
      <c r="C8" s="4">
        <v>145</v>
      </c>
      <c r="D8" s="4">
        <v>0</v>
      </c>
      <c r="E8" s="4">
        <v>615</v>
      </c>
      <c r="F8" s="5">
        <v>0.23577235772357724</v>
      </c>
      <c r="G8" s="59">
        <v>127</v>
      </c>
      <c r="H8" s="31"/>
    </row>
    <row r="9" spans="1:15" x14ac:dyDescent="0.25">
      <c r="A9" s="2" t="s">
        <v>6</v>
      </c>
      <c r="B9" s="4">
        <v>800</v>
      </c>
      <c r="C9" s="4">
        <v>50</v>
      </c>
      <c r="D9" s="4">
        <v>1695</v>
      </c>
      <c r="E9" s="4">
        <v>2545</v>
      </c>
      <c r="F9" s="5">
        <v>0.68565815324165025</v>
      </c>
      <c r="G9" s="59">
        <v>8</v>
      </c>
      <c r="H9" s="31"/>
    </row>
    <row r="10" spans="1:15" x14ac:dyDescent="0.25">
      <c r="A10" s="2" t="s">
        <v>7</v>
      </c>
      <c r="B10" s="4">
        <v>435</v>
      </c>
      <c r="C10" s="4">
        <v>145</v>
      </c>
      <c r="D10" s="4">
        <v>260</v>
      </c>
      <c r="E10" s="4">
        <v>840</v>
      </c>
      <c r="F10" s="5">
        <v>0.48214285714285715</v>
      </c>
      <c r="G10" s="59">
        <v>52</v>
      </c>
      <c r="H10" s="31"/>
    </row>
    <row r="11" spans="1:15" x14ac:dyDescent="0.25">
      <c r="A11" s="2" t="s">
        <v>8</v>
      </c>
      <c r="B11" s="4">
        <v>545</v>
      </c>
      <c r="C11" s="4">
        <v>235</v>
      </c>
      <c r="D11" s="4">
        <v>565</v>
      </c>
      <c r="E11" s="4">
        <v>1345</v>
      </c>
      <c r="F11" s="5">
        <v>0.59479553903345728</v>
      </c>
      <c r="G11" s="59">
        <v>26</v>
      </c>
      <c r="H11" s="31"/>
    </row>
    <row r="12" spans="1:15" x14ac:dyDescent="0.25">
      <c r="A12" s="2" t="s">
        <v>9</v>
      </c>
      <c r="B12" s="4">
        <v>345</v>
      </c>
      <c r="C12" s="4">
        <v>245</v>
      </c>
      <c r="D12" s="4"/>
      <c r="E12" s="4">
        <f>SUM(Table3[[#This Row],[Open-ended/Permanent]:[Atypical ]])</f>
        <v>590</v>
      </c>
      <c r="F12" s="5">
        <v>0.4152542372881356</v>
      </c>
      <c r="G12" s="59">
        <v>83</v>
      </c>
      <c r="H12" s="31"/>
    </row>
    <row r="13" spans="1:15" x14ac:dyDescent="0.25">
      <c r="A13" s="2" t="s">
        <v>10</v>
      </c>
      <c r="B13" s="4">
        <v>815</v>
      </c>
      <c r="C13" s="4">
        <v>210</v>
      </c>
      <c r="D13" s="4">
        <v>520</v>
      </c>
      <c r="E13" s="4">
        <f>SUM(Table3[[#This Row],[Open-ended/Permanent]:[Atypical ]])</f>
        <v>1545</v>
      </c>
      <c r="F13" s="5">
        <v>0.47249190938511326</v>
      </c>
      <c r="G13" s="59">
        <v>54</v>
      </c>
      <c r="H13" s="31"/>
    </row>
    <row r="14" spans="1:15" x14ac:dyDescent="0.25">
      <c r="A14" s="2" t="s">
        <v>11</v>
      </c>
      <c r="B14" s="4">
        <v>490</v>
      </c>
      <c r="C14" s="4">
        <v>85</v>
      </c>
      <c r="D14" s="4">
        <v>495</v>
      </c>
      <c r="E14" s="4">
        <f>SUM(Table3[[#This Row],[Open-ended/Permanent]:[Atypical ]])</f>
        <v>1070</v>
      </c>
      <c r="F14" s="5">
        <v>0.54205607476635509</v>
      </c>
      <c r="G14" s="59">
        <v>38</v>
      </c>
      <c r="H14" s="31"/>
    </row>
    <row r="15" spans="1:15" x14ac:dyDescent="0.25">
      <c r="A15" s="2" t="s">
        <v>12</v>
      </c>
      <c r="B15" s="4">
        <v>1020</v>
      </c>
      <c r="C15" s="4">
        <v>65</v>
      </c>
      <c r="D15" s="4">
        <v>1550</v>
      </c>
      <c r="E15" s="4">
        <f>SUM(Table3[[#This Row],[Open-ended/Permanent]:[Atypical ]])</f>
        <v>2635</v>
      </c>
      <c r="F15" s="5">
        <v>0.61290322580645162</v>
      </c>
      <c r="G15" s="59">
        <v>21</v>
      </c>
      <c r="H15" s="31"/>
    </row>
    <row r="16" spans="1:15" x14ac:dyDescent="0.25">
      <c r="A16" s="2" t="s">
        <v>13</v>
      </c>
      <c r="B16" s="4">
        <v>655</v>
      </c>
      <c r="C16" s="4">
        <v>355</v>
      </c>
      <c r="D16" s="4">
        <v>230</v>
      </c>
      <c r="E16" s="4">
        <f>SUM(Table3[[#This Row],[Open-ended/Permanent]:[Atypical ]])</f>
        <v>1240</v>
      </c>
      <c r="F16" s="5">
        <v>0.47177419354838712</v>
      </c>
      <c r="G16" s="59">
        <v>55</v>
      </c>
      <c r="H16" s="31"/>
    </row>
    <row r="17" spans="1:8" x14ac:dyDescent="0.25">
      <c r="A17" s="2" t="s">
        <v>14</v>
      </c>
      <c r="B17" s="4">
        <v>1760</v>
      </c>
      <c r="C17" s="4">
        <v>85</v>
      </c>
      <c r="D17" s="4"/>
      <c r="E17" s="4">
        <f>SUM(Table3[[#This Row],[Open-ended/Permanent]:[Atypical ]])</f>
        <v>1845</v>
      </c>
      <c r="F17" s="5">
        <v>4.6070460704607047E-2</v>
      </c>
      <c r="G17" s="59">
        <v>157</v>
      </c>
      <c r="H17" s="31"/>
    </row>
    <row r="18" spans="1:8" x14ac:dyDescent="0.25">
      <c r="A18" s="2" t="s">
        <v>15</v>
      </c>
      <c r="B18" s="4">
        <v>1685</v>
      </c>
      <c r="C18" s="4">
        <v>715</v>
      </c>
      <c r="D18" s="4">
        <v>1975</v>
      </c>
      <c r="E18" s="4">
        <f>SUM(Table3[[#This Row],[Open-ended/Permanent]:[Atypical ]])</f>
        <v>4375</v>
      </c>
      <c r="F18" s="5">
        <v>0.61485714285714288</v>
      </c>
      <c r="G18" s="59">
        <v>18</v>
      </c>
      <c r="H18" s="31"/>
    </row>
    <row r="19" spans="1:8" x14ac:dyDescent="0.25">
      <c r="A19" s="2" t="s">
        <v>16</v>
      </c>
      <c r="B19" s="4">
        <v>285</v>
      </c>
      <c r="C19" s="4">
        <v>15</v>
      </c>
      <c r="D19" s="4">
        <v>95</v>
      </c>
      <c r="E19" s="4">
        <f>SUM(Table3[[#This Row],[Open-ended/Permanent]:[Atypical ]])</f>
        <v>395</v>
      </c>
      <c r="F19" s="5">
        <v>0.27848101265822783</v>
      </c>
      <c r="G19" s="59">
        <v>120</v>
      </c>
      <c r="H19" s="31"/>
    </row>
    <row r="20" spans="1:8" x14ac:dyDescent="0.25">
      <c r="A20" s="2" t="s">
        <v>17</v>
      </c>
      <c r="B20" s="4">
        <v>85</v>
      </c>
      <c r="C20" s="4">
        <v>5</v>
      </c>
      <c r="D20" s="4">
        <v>85</v>
      </c>
      <c r="E20" s="4">
        <f>SUM(Table3[[#This Row],[Open-ended/Permanent]:[Atypical ]])</f>
        <v>175</v>
      </c>
      <c r="F20" s="5">
        <v>0.51428571428571423</v>
      </c>
      <c r="G20" s="59">
        <v>46</v>
      </c>
      <c r="H20" s="31"/>
    </row>
    <row r="21" spans="1:8" x14ac:dyDescent="0.25">
      <c r="A21" s="2" t="s">
        <v>18</v>
      </c>
      <c r="B21" s="4">
        <v>305</v>
      </c>
      <c r="C21" s="4">
        <v>20</v>
      </c>
      <c r="D21" s="4">
        <v>110</v>
      </c>
      <c r="E21" s="4">
        <f>SUM(Table3[[#This Row],[Open-ended/Permanent]:[Atypical ]])</f>
        <v>435</v>
      </c>
      <c r="F21" s="5">
        <v>0.2988505747126437</v>
      </c>
      <c r="G21" s="59">
        <v>113</v>
      </c>
      <c r="H21" s="31"/>
    </row>
    <row r="22" spans="1:8" x14ac:dyDescent="0.25">
      <c r="A22" s="2" t="s">
        <v>19</v>
      </c>
      <c r="B22" s="4">
        <v>345</v>
      </c>
      <c r="C22" s="4">
        <v>10</v>
      </c>
      <c r="D22" s="4"/>
      <c r="E22" s="4">
        <f>SUM(Table3[[#This Row],[Open-ended/Permanent]:[Atypical ]])</f>
        <v>355</v>
      </c>
      <c r="F22" s="5">
        <v>2.8169014084507043E-2</v>
      </c>
      <c r="G22" s="59">
        <v>160</v>
      </c>
      <c r="H22" s="31"/>
    </row>
    <row r="23" spans="1:8" x14ac:dyDescent="0.25">
      <c r="A23" s="2" t="s">
        <v>20</v>
      </c>
      <c r="B23" s="4">
        <v>815</v>
      </c>
      <c r="C23" s="4">
        <v>95</v>
      </c>
      <c r="D23" s="4">
        <v>20</v>
      </c>
      <c r="E23" s="4">
        <f>SUM(Table3[[#This Row],[Open-ended/Permanent]:[Atypical ]])</f>
        <v>930</v>
      </c>
      <c r="F23" s="5">
        <v>0.12365591397849462</v>
      </c>
      <c r="G23" s="59">
        <v>144</v>
      </c>
      <c r="H23" s="31"/>
    </row>
    <row r="24" spans="1:8" x14ac:dyDescent="0.25">
      <c r="A24" s="2" t="s">
        <v>21</v>
      </c>
      <c r="B24" s="4">
        <v>505</v>
      </c>
      <c r="C24" s="4">
        <v>45</v>
      </c>
      <c r="D24" s="4">
        <v>565</v>
      </c>
      <c r="E24" s="4">
        <f>SUM(Table3[[#This Row],[Open-ended/Permanent]:[Atypical ]])</f>
        <v>1115</v>
      </c>
      <c r="F24" s="5">
        <v>0.547085201793722</v>
      </c>
      <c r="G24" s="59">
        <v>33</v>
      </c>
      <c r="H24" s="31"/>
    </row>
    <row r="25" spans="1:8" x14ac:dyDescent="0.25">
      <c r="A25" s="2" t="s">
        <v>22</v>
      </c>
      <c r="B25" s="4">
        <v>1075</v>
      </c>
      <c r="C25" s="4">
        <v>470</v>
      </c>
      <c r="D25" s="4">
        <v>5</v>
      </c>
      <c r="E25" s="4">
        <f>SUM(Table3[[#This Row],[Open-ended/Permanent]:[Atypical ]])</f>
        <v>1550</v>
      </c>
      <c r="F25" s="5">
        <v>0.30645161290322581</v>
      </c>
      <c r="G25" s="59">
        <v>111</v>
      </c>
      <c r="H25" s="31"/>
    </row>
    <row r="26" spans="1:8" x14ac:dyDescent="0.25">
      <c r="A26" s="2" t="s">
        <v>175</v>
      </c>
      <c r="B26" s="4">
        <v>95</v>
      </c>
      <c r="C26" s="4">
        <v>0</v>
      </c>
      <c r="D26" s="4">
        <v>30</v>
      </c>
      <c r="E26" s="4">
        <f>SUM(Table3[[#This Row],[Open-ended/Permanent]:[Atypical ]])</f>
        <v>125</v>
      </c>
      <c r="F26" s="5">
        <v>0.24</v>
      </c>
      <c r="G26" s="59">
        <v>126</v>
      </c>
      <c r="H26" s="31"/>
    </row>
    <row r="27" spans="1:8" x14ac:dyDescent="0.25">
      <c r="A27" s="2" t="s">
        <v>23</v>
      </c>
      <c r="B27" s="4">
        <v>1490</v>
      </c>
      <c r="C27" s="4">
        <v>160</v>
      </c>
      <c r="D27" s="4">
        <v>1535</v>
      </c>
      <c r="E27" s="4">
        <f>SUM(Table3[[#This Row],[Open-ended/Permanent]:[Atypical ]])</f>
        <v>3185</v>
      </c>
      <c r="F27" s="5">
        <v>0.53218210361067508</v>
      </c>
      <c r="G27" s="59">
        <v>42</v>
      </c>
      <c r="H27" s="31"/>
    </row>
    <row r="28" spans="1:8" x14ac:dyDescent="0.25">
      <c r="A28" s="2" t="s">
        <v>24</v>
      </c>
      <c r="B28" s="4">
        <v>580</v>
      </c>
      <c r="C28" s="4">
        <v>395</v>
      </c>
      <c r="D28" s="4">
        <v>25</v>
      </c>
      <c r="E28" s="4">
        <f>SUM(Table3[[#This Row],[Open-ended/Permanent]:[Atypical ]])</f>
        <v>1000</v>
      </c>
      <c r="F28" s="5">
        <v>0.42</v>
      </c>
      <c r="G28" s="59">
        <v>80</v>
      </c>
      <c r="H28" s="31"/>
    </row>
    <row r="29" spans="1:8" x14ac:dyDescent="0.25">
      <c r="A29" s="2" t="s">
        <v>25</v>
      </c>
      <c r="B29" s="4">
        <v>335</v>
      </c>
      <c r="C29" s="4">
        <v>120</v>
      </c>
      <c r="D29" s="4"/>
      <c r="E29" s="4">
        <f>SUM(Table3[[#This Row],[Open-ended/Permanent]:[Atypical ]])</f>
        <v>455</v>
      </c>
      <c r="F29" s="5">
        <v>0.26373626373626374</v>
      </c>
      <c r="G29" s="59">
        <v>125</v>
      </c>
      <c r="H29" s="31"/>
    </row>
    <row r="30" spans="1:8" x14ac:dyDescent="0.25">
      <c r="A30" s="2" t="s">
        <v>26</v>
      </c>
      <c r="B30" s="4">
        <v>125</v>
      </c>
      <c r="C30" s="4">
        <v>15</v>
      </c>
      <c r="D30" s="4">
        <v>245</v>
      </c>
      <c r="E30" s="4">
        <f>SUM(Table3[[#This Row],[Open-ended/Permanent]:[Atypical ]])</f>
        <v>385</v>
      </c>
      <c r="F30" s="5">
        <v>0.67532467532467533</v>
      </c>
      <c r="G30" s="59">
        <v>10</v>
      </c>
      <c r="H30" s="31"/>
    </row>
    <row r="31" spans="1:8" x14ac:dyDescent="0.25">
      <c r="A31" s="2" t="s">
        <v>27</v>
      </c>
      <c r="B31" s="4">
        <v>1665</v>
      </c>
      <c r="C31" s="4">
        <v>210</v>
      </c>
      <c r="D31" s="4"/>
      <c r="E31" s="4">
        <f>SUM(Table3[[#This Row],[Open-ended/Permanent]:[Atypical ]])</f>
        <v>1875</v>
      </c>
      <c r="F31" s="5">
        <v>0.112</v>
      </c>
      <c r="G31" s="59">
        <v>147</v>
      </c>
      <c r="H31" s="31"/>
    </row>
    <row r="32" spans="1:8" x14ac:dyDescent="0.25">
      <c r="A32" s="2" t="s">
        <v>28</v>
      </c>
      <c r="B32" s="4">
        <v>45</v>
      </c>
      <c r="C32" s="4">
        <v>20</v>
      </c>
      <c r="D32" s="4"/>
      <c r="E32" s="4">
        <f>SUM(Table3[[#This Row],[Open-ended/Permanent]:[Atypical ]])</f>
        <v>65</v>
      </c>
      <c r="F32" s="5">
        <v>0.30769230769230771</v>
      </c>
      <c r="G32" s="59">
        <v>110</v>
      </c>
      <c r="H32" s="31"/>
    </row>
    <row r="33" spans="1:8" x14ac:dyDescent="0.25">
      <c r="A33" s="2" t="s">
        <v>29</v>
      </c>
      <c r="B33" s="4">
        <v>635</v>
      </c>
      <c r="C33" s="4">
        <v>115</v>
      </c>
      <c r="D33" s="4">
        <v>640</v>
      </c>
      <c r="E33" s="4">
        <f>SUM(Table3[[#This Row],[Open-ended/Permanent]:[Atypical ]])</f>
        <v>1390</v>
      </c>
      <c r="F33" s="5">
        <v>0.54316546762589923</v>
      </c>
      <c r="G33" s="59">
        <v>37</v>
      </c>
      <c r="H33" s="31"/>
    </row>
    <row r="34" spans="1:8" x14ac:dyDescent="0.25">
      <c r="A34" s="2" t="s">
        <v>30</v>
      </c>
      <c r="B34" s="4">
        <v>2025</v>
      </c>
      <c r="C34" s="4">
        <v>265</v>
      </c>
      <c r="D34" s="4">
        <v>1370</v>
      </c>
      <c r="E34" s="4">
        <f>SUM(Table3[[#This Row],[Open-ended/Permanent]:[Atypical ]])</f>
        <v>3660</v>
      </c>
      <c r="F34" s="5">
        <v>0.44672131147540983</v>
      </c>
      <c r="G34" s="59">
        <v>65</v>
      </c>
      <c r="H34" s="31"/>
    </row>
    <row r="35" spans="1:8" x14ac:dyDescent="0.25">
      <c r="A35" s="2" t="s">
        <v>31</v>
      </c>
      <c r="B35" s="4">
        <v>665</v>
      </c>
      <c r="C35" s="4">
        <v>45</v>
      </c>
      <c r="D35" s="4"/>
      <c r="E35" s="4">
        <f>SUM(Table3[[#This Row],[Open-ended/Permanent]:[Atypical ]])</f>
        <v>710</v>
      </c>
      <c r="F35" s="5">
        <v>6.3380281690140844E-2</v>
      </c>
      <c r="G35" s="59">
        <v>153</v>
      </c>
      <c r="H35" s="31"/>
    </row>
    <row r="36" spans="1:8" x14ac:dyDescent="0.25">
      <c r="A36" s="2" t="s">
        <v>32</v>
      </c>
      <c r="B36" s="4">
        <v>1040</v>
      </c>
      <c r="C36" s="4">
        <v>260</v>
      </c>
      <c r="D36" s="4">
        <v>25</v>
      </c>
      <c r="E36" s="4">
        <f>SUM(Table3[[#This Row],[Open-ended/Permanent]:[Atypical ]])</f>
        <v>1325</v>
      </c>
      <c r="F36" s="5">
        <v>0.21509433962264152</v>
      </c>
      <c r="G36" s="59">
        <v>134</v>
      </c>
      <c r="H36" s="31"/>
    </row>
    <row r="37" spans="1:8" x14ac:dyDescent="0.25">
      <c r="A37" s="2" t="s">
        <v>33</v>
      </c>
      <c r="B37" s="4">
        <v>410</v>
      </c>
      <c r="C37" s="4">
        <v>200</v>
      </c>
      <c r="D37" s="4">
        <v>920</v>
      </c>
      <c r="E37" s="4">
        <f>SUM(Table3[[#This Row],[Open-ended/Permanent]:[Atypical ]])</f>
        <v>1530</v>
      </c>
      <c r="F37" s="5">
        <v>0.73202614379084963</v>
      </c>
      <c r="G37" s="59">
        <v>6</v>
      </c>
      <c r="H37" s="31"/>
    </row>
    <row r="38" spans="1:8" x14ac:dyDescent="0.25">
      <c r="A38" s="2" t="s">
        <v>34</v>
      </c>
      <c r="B38" s="4">
        <v>375</v>
      </c>
      <c r="C38" s="4">
        <v>170</v>
      </c>
      <c r="D38" s="4"/>
      <c r="E38" s="4">
        <f>SUM(Table3[[#This Row],[Open-ended/Permanent]:[Atypical ]])</f>
        <v>545</v>
      </c>
      <c r="F38" s="5">
        <v>0.31192660550458717</v>
      </c>
      <c r="G38" s="59">
        <v>107</v>
      </c>
      <c r="H38" s="31"/>
    </row>
    <row r="39" spans="1:8" x14ac:dyDescent="0.25">
      <c r="A39" s="2" t="s">
        <v>176</v>
      </c>
      <c r="B39" s="4">
        <v>890</v>
      </c>
      <c r="C39" s="4">
        <v>1075</v>
      </c>
      <c r="D39" s="4"/>
      <c r="E39" s="4">
        <f>SUM(Table3[[#This Row],[Open-ended/Permanent]:[Atypical ]])</f>
        <v>1965</v>
      </c>
      <c r="F39" s="5">
        <v>0.54707379134860046</v>
      </c>
      <c r="G39" s="59">
        <v>34</v>
      </c>
      <c r="H39" s="31"/>
    </row>
    <row r="40" spans="1:8" x14ac:dyDescent="0.25">
      <c r="A40" s="2" t="s">
        <v>35</v>
      </c>
      <c r="B40" s="4">
        <v>235</v>
      </c>
      <c r="C40" s="4">
        <v>30</v>
      </c>
      <c r="D40" s="4">
        <v>40</v>
      </c>
      <c r="E40" s="4">
        <f>SUM(Table3[[#This Row],[Open-ended/Permanent]:[Atypical ]])</f>
        <v>305</v>
      </c>
      <c r="F40" s="5">
        <v>0.22950819672131148</v>
      </c>
      <c r="G40" s="59">
        <v>128</v>
      </c>
      <c r="H40" s="31"/>
    </row>
    <row r="41" spans="1:8" x14ac:dyDescent="0.25">
      <c r="A41" s="2" t="s">
        <v>36</v>
      </c>
      <c r="B41" s="4">
        <v>35</v>
      </c>
      <c r="C41" s="4">
        <v>5</v>
      </c>
      <c r="D41" s="4">
        <v>55</v>
      </c>
      <c r="E41" s="4">
        <f>SUM(Table3[[#This Row],[Open-ended/Permanent]:[Atypical ]])</f>
        <v>95</v>
      </c>
      <c r="F41" s="5">
        <v>0.63157894736842102</v>
      </c>
      <c r="G41" s="59">
        <v>15</v>
      </c>
      <c r="H41" s="31"/>
    </row>
    <row r="42" spans="1:8" x14ac:dyDescent="0.25">
      <c r="A42" s="2" t="s">
        <v>37</v>
      </c>
      <c r="B42" s="4">
        <v>1675</v>
      </c>
      <c r="C42" s="4">
        <v>675</v>
      </c>
      <c r="D42" s="4">
        <v>220</v>
      </c>
      <c r="E42" s="4">
        <f>SUM(Table3[[#This Row],[Open-ended/Permanent]:[Atypical ]])</f>
        <v>2570</v>
      </c>
      <c r="F42" s="5">
        <v>0.34824902723735407</v>
      </c>
      <c r="G42" s="59">
        <v>97</v>
      </c>
      <c r="H42" s="31"/>
    </row>
    <row r="43" spans="1:8" x14ac:dyDescent="0.25">
      <c r="A43" s="2" t="s">
        <v>38</v>
      </c>
      <c r="B43" s="4">
        <v>430</v>
      </c>
      <c r="C43" s="4">
        <v>15</v>
      </c>
      <c r="D43" s="4">
        <v>365</v>
      </c>
      <c r="E43" s="4">
        <f>SUM(Table3[[#This Row],[Open-ended/Permanent]:[Atypical ]])</f>
        <v>810</v>
      </c>
      <c r="F43" s="5">
        <v>0.46913580246913578</v>
      </c>
      <c r="G43" s="59">
        <v>56</v>
      </c>
      <c r="H43" s="31"/>
    </row>
    <row r="44" spans="1:8" x14ac:dyDescent="0.25">
      <c r="A44" s="2" t="s">
        <v>39</v>
      </c>
      <c r="B44" s="4">
        <v>350</v>
      </c>
      <c r="C44" s="4">
        <v>20</v>
      </c>
      <c r="D44" s="4">
        <v>590</v>
      </c>
      <c r="E44" s="4">
        <f>SUM(Table3[[#This Row],[Open-ended/Permanent]:[Atypical ]])</f>
        <v>960</v>
      </c>
      <c r="F44" s="5">
        <v>0.63541666666666663</v>
      </c>
      <c r="G44" s="59">
        <v>14</v>
      </c>
      <c r="H44" s="31"/>
    </row>
    <row r="45" spans="1:8" x14ac:dyDescent="0.25">
      <c r="A45" s="2" t="s">
        <v>40</v>
      </c>
      <c r="B45" s="4">
        <v>360</v>
      </c>
      <c r="C45" s="4">
        <v>145</v>
      </c>
      <c r="D45" s="4"/>
      <c r="E45" s="4">
        <f>SUM(Table3[[#This Row],[Open-ended/Permanent]:[Atypical ]])</f>
        <v>505</v>
      </c>
      <c r="F45" s="5">
        <v>0.28712871287128711</v>
      </c>
      <c r="G45" s="59">
        <v>116</v>
      </c>
      <c r="H45" s="31"/>
    </row>
    <row r="46" spans="1:8" x14ac:dyDescent="0.25">
      <c r="A46" s="2" t="s">
        <v>41</v>
      </c>
      <c r="B46" s="4">
        <v>1185</v>
      </c>
      <c r="C46" s="4">
        <v>195</v>
      </c>
      <c r="D46" s="4">
        <v>5</v>
      </c>
      <c r="E46" s="4">
        <f>SUM(Table3[[#This Row],[Open-ended/Permanent]:[Atypical ]])</f>
        <v>1385</v>
      </c>
      <c r="F46" s="5">
        <v>0.1444043321299639</v>
      </c>
      <c r="G46" s="59">
        <v>140</v>
      </c>
      <c r="H46" s="31"/>
    </row>
    <row r="47" spans="1:8" x14ac:dyDescent="0.25">
      <c r="A47" s="2" t="s">
        <v>42</v>
      </c>
      <c r="B47" s="4">
        <v>1230</v>
      </c>
      <c r="C47" s="4">
        <v>60</v>
      </c>
      <c r="D47" s="4">
        <v>585</v>
      </c>
      <c r="E47" s="4">
        <f>SUM(Table3[[#This Row],[Open-ended/Permanent]:[Atypical ]])</f>
        <v>1875</v>
      </c>
      <c r="F47" s="5">
        <v>0.34399999999999997</v>
      </c>
      <c r="G47" s="59">
        <v>98</v>
      </c>
      <c r="H47" s="31"/>
    </row>
    <row r="48" spans="1:8" x14ac:dyDescent="0.25">
      <c r="A48" s="2" t="s">
        <v>43</v>
      </c>
      <c r="B48" s="4">
        <v>675</v>
      </c>
      <c r="C48" s="4">
        <v>70</v>
      </c>
      <c r="D48" s="4">
        <v>560</v>
      </c>
      <c r="E48" s="4">
        <f>SUM(Table3[[#This Row],[Open-ended/Permanent]:[Atypical ]])</f>
        <v>1305</v>
      </c>
      <c r="F48" s="5">
        <v>0.48275862068965519</v>
      </c>
      <c r="G48" s="59">
        <v>51</v>
      </c>
      <c r="H48" s="31"/>
    </row>
    <row r="49" spans="1:8" x14ac:dyDescent="0.25">
      <c r="A49" s="2" t="s">
        <v>44</v>
      </c>
      <c r="B49" s="4">
        <v>1075</v>
      </c>
      <c r="C49" s="4">
        <v>130</v>
      </c>
      <c r="D49" s="4">
        <v>685</v>
      </c>
      <c r="E49" s="4">
        <f>SUM(Table3[[#This Row],[Open-ended/Permanent]:[Atypical ]])</f>
        <v>1890</v>
      </c>
      <c r="F49" s="5">
        <v>0.43121693121693122</v>
      </c>
      <c r="G49" s="59">
        <v>72</v>
      </c>
      <c r="H49" s="31"/>
    </row>
    <row r="50" spans="1:8" x14ac:dyDescent="0.25">
      <c r="A50" s="2" t="s">
        <v>45</v>
      </c>
      <c r="B50" s="10">
        <v>995</v>
      </c>
      <c r="C50" s="10">
        <v>415</v>
      </c>
      <c r="D50" s="4">
        <v>595</v>
      </c>
      <c r="E50" s="4">
        <f>SUM(Table3[[#This Row],[Open-ended/Permanent]:[Atypical ]])</f>
        <v>2005</v>
      </c>
      <c r="F50" s="5">
        <v>0.50374064837905241</v>
      </c>
      <c r="G50" s="60">
        <v>47</v>
      </c>
      <c r="H50" s="31"/>
    </row>
    <row r="51" spans="1:8" x14ac:dyDescent="0.25">
      <c r="A51" s="2" t="s">
        <v>46</v>
      </c>
      <c r="B51" s="4">
        <v>610</v>
      </c>
      <c r="C51" s="4">
        <v>265</v>
      </c>
      <c r="D51" s="4">
        <v>430</v>
      </c>
      <c r="E51" s="4">
        <f>SUM(Table3[[#This Row],[Open-ended/Permanent]:[Atypical ]])</f>
        <v>1305</v>
      </c>
      <c r="F51" s="5">
        <v>0.53256704980842917</v>
      </c>
      <c r="G51" s="59">
        <v>41</v>
      </c>
      <c r="H51" s="31"/>
    </row>
    <row r="52" spans="1:8" x14ac:dyDescent="0.25">
      <c r="A52" s="2" t="s">
        <v>47</v>
      </c>
      <c r="B52" s="4">
        <v>555</v>
      </c>
      <c r="C52" s="4">
        <v>455</v>
      </c>
      <c r="D52" s="4">
        <v>525</v>
      </c>
      <c r="E52" s="4">
        <f>SUM(Table3[[#This Row],[Open-ended/Permanent]:[Atypical ]])</f>
        <v>1535</v>
      </c>
      <c r="F52" s="5">
        <v>0.6384364820846905</v>
      </c>
      <c r="G52" s="59">
        <v>13</v>
      </c>
      <c r="H52" s="31"/>
    </row>
    <row r="53" spans="1:8" x14ac:dyDescent="0.25">
      <c r="A53" s="2" t="s">
        <v>48</v>
      </c>
      <c r="B53" s="4">
        <v>735</v>
      </c>
      <c r="C53" s="4">
        <v>85</v>
      </c>
      <c r="D53" s="4"/>
      <c r="E53" s="4">
        <f>SUM(Table3[[#This Row],[Open-ended/Permanent]:[Atypical ]])</f>
        <v>820</v>
      </c>
      <c r="F53" s="5">
        <v>0.10365853658536585</v>
      </c>
      <c r="G53" s="59">
        <v>148</v>
      </c>
      <c r="H53" s="31"/>
    </row>
    <row r="54" spans="1:8" x14ac:dyDescent="0.25">
      <c r="A54" s="2" t="s">
        <v>49</v>
      </c>
      <c r="B54" s="4">
        <v>2315</v>
      </c>
      <c r="C54" s="4">
        <v>285</v>
      </c>
      <c r="D54" s="4">
        <v>1960</v>
      </c>
      <c r="E54" s="4">
        <f>SUM(Table3[[#This Row],[Open-ended/Permanent]:[Atypical ]])</f>
        <v>4560</v>
      </c>
      <c r="F54" s="5">
        <v>0.49232456140350878</v>
      </c>
      <c r="G54" s="59">
        <v>49</v>
      </c>
      <c r="H54" s="31"/>
    </row>
    <row r="55" spans="1:8" x14ac:dyDescent="0.25">
      <c r="A55" s="2" t="s">
        <v>50</v>
      </c>
      <c r="B55" s="4">
        <v>745</v>
      </c>
      <c r="C55" s="4">
        <v>325</v>
      </c>
      <c r="D55" s="4">
        <v>235</v>
      </c>
      <c r="E55" s="4">
        <f>SUM(Table3[[#This Row],[Open-ended/Permanent]:[Atypical ]])</f>
        <v>1305</v>
      </c>
      <c r="F55" s="5">
        <v>0.42911877394636017</v>
      </c>
      <c r="G55" s="59">
        <v>73</v>
      </c>
      <c r="H55" s="31"/>
    </row>
    <row r="56" spans="1:8" x14ac:dyDescent="0.25">
      <c r="A56" s="2" t="s">
        <v>51</v>
      </c>
      <c r="B56" s="4">
        <v>1185</v>
      </c>
      <c r="C56" s="4">
        <v>170</v>
      </c>
      <c r="D56" s="4">
        <v>1465</v>
      </c>
      <c r="E56" s="4">
        <f>SUM(Table3[[#This Row],[Open-ended/Permanent]:[Atypical ]])</f>
        <v>2820</v>
      </c>
      <c r="F56" s="5">
        <v>0.57978723404255317</v>
      </c>
      <c r="G56" s="59">
        <v>30</v>
      </c>
      <c r="H56" s="31"/>
    </row>
    <row r="57" spans="1:8" x14ac:dyDescent="0.25">
      <c r="A57" s="2" t="s">
        <v>52</v>
      </c>
      <c r="B57" s="4">
        <v>290</v>
      </c>
      <c r="C57" s="4">
        <v>5</v>
      </c>
      <c r="D57" s="4">
        <v>110</v>
      </c>
      <c r="E57" s="4">
        <f>SUM(Table3[[#This Row],[Open-ended/Permanent]:[Atypical ]])</f>
        <v>405</v>
      </c>
      <c r="F57" s="5">
        <v>0.2839506172839506</v>
      </c>
      <c r="G57" s="59">
        <v>118</v>
      </c>
      <c r="H57" s="31"/>
    </row>
    <row r="58" spans="1:8" x14ac:dyDescent="0.25">
      <c r="A58" s="2" t="s">
        <v>160</v>
      </c>
      <c r="B58" s="4">
        <v>20</v>
      </c>
      <c r="C58" s="4">
        <v>0</v>
      </c>
      <c r="D58" s="4"/>
      <c r="E58" s="4">
        <f>SUM(Table3[[#This Row],[Open-ended/Permanent]:[Atypical ]])</f>
        <v>20</v>
      </c>
      <c r="F58" s="5">
        <v>0</v>
      </c>
      <c r="G58" s="59">
        <v>162</v>
      </c>
      <c r="H58" s="31"/>
    </row>
    <row r="59" spans="1:8" x14ac:dyDescent="0.25">
      <c r="A59" s="2" t="s">
        <v>53</v>
      </c>
      <c r="B59" s="4">
        <v>625</v>
      </c>
      <c r="C59" s="4">
        <v>65</v>
      </c>
      <c r="D59" s="4">
        <v>665</v>
      </c>
      <c r="E59" s="4">
        <f>SUM(Table3[[#This Row],[Open-ended/Permanent]:[Atypical ]])</f>
        <v>1355</v>
      </c>
      <c r="F59" s="5">
        <v>0.53874538745387457</v>
      </c>
      <c r="G59" s="59">
        <v>39</v>
      </c>
      <c r="H59" s="31"/>
    </row>
    <row r="60" spans="1:8" x14ac:dyDescent="0.25">
      <c r="A60" s="2" t="s">
        <v>54</v>
      </c>
      <c r="B60" s="4">
        <v>170</v>
      </c>
      <c r="C60" s="4">
        <v>10</v>
      </c>
      <c r="D60" s="4"/>
      <c r="E60" s="4">
        <f>SUM(Table3[[#This Row],[Open-ended/Permanent]:[Atypical ]])</f>
        <v>180</v>
      </c>
      <c r="F60" s="5">
        <v>5.5555555555555552E-2</v>
      </c>
      <c r="G60" s="59">
        <v>156</v>
      </c>
      <c r="H60" s="31"/>
    </row>
    <row r="61" spans="1:8" x14ac:dyDescent="0.25">
      <c r="A61" s="2" t="s">
        <v>55</v>
      </c>
      <c r="B61" s="4">
        <v>1815</v>
      </c>
      <c r="C61" s="4">
        <v>780</v>
      </c>
      <c r="D61" s="4">
        <v>760</v>
      </c>
      <c r="E61" s="4">
        <f>SUM(Table3[[#This Row],[Open-ended/Permanent]:[Atypical ]])</f>
        <v>3355</v>
      </c>
      <c r="F61" s="5">
        <v>0.45901639344262296</v>
      </c>
      <c r="G61" s="59">
        <v>59</v>
      </c>
      <c r="H61" s="31"/>
    </row>
    <row r="62" spans="1:8" x14ac:dyDescent="0.25">
      <c r="A62" s="2" t="s">
        <v>56</v>
      </c>
      <c r="B62" s="4">
        <v>385</v>
      </c>
      <c r="C62" s="4">
        <v>235</v>
      </c>
      <c r="D62" s="4"/>
      <c r="E62" s="4">
        <f>SUM(Table3[[#This Row],[Open-ended/Permanent]:[Atypical ]])</f>
        <v>620</v>
      </c>
      <c r="F62" s="5">
        <v>0.37903225806451613</v>
      </c>
      <c r="G62" s="59">
        <v>91</v>
      </c>
      <c r="H62" s="31"/>
    </row>
    <row r="63" spans="1:8" x14ac:dyDescent="0.25">
      <c r="A63" s="2" t="s">
        <v>57</v>
      </c>
      <c r="B63" s="4">
        <v>180</v>
      </c>
      <c r="C63" s="4">
        <v>25</v>
      </c>
      <c r="D63" s="4">
        <v>60</v>
      </c>
      <c r="E63" s="4">
        <f>SUM(Table3[[#This Row],[Open-ended/Permanent]:[Atypical ]])</f>
        <v>265</v>
      </c>
      <c r="F63" s="5">
        <v>0.32075471698113206</v>
      </c>
      <c r="G63" s="59">
        <v>106</v>
      </c>
      <c r="H63" s="31"/>
    </row>
    <row r="64" spans="1:8" x14ac:dyDescent="0.25">
      <c r="A64" s="2" t="s">
        <v>58</v>
      </c>
      <c r="B64" s="4">
        <v>705</v>
      </c>
      <c r="C64" s="4">
        <v>280</v>
      </c>
      <c r="D64" s="4">
        <v>830</v>
      </c>
      <c r="E64" s="4">
        <f>SUM(Table3[[#This Row],[Open-ended/Permanent]:[Atypical ]])</f>
        <v>1815</v>
      </c>
      <c r="F64" s="5">
        <v>0.61157024793388426</v>
      </c>
      <c r="G64" s="59">
        <v>22</v>
      </c>
      <c r="H64" s="31"/>
    </row>
    <row r="65" spans="1:8" x14ac:dyDescent="0.25">
      <c r="A65" s="2" t="s">
        <v>59</v>
      </c>
      <c r="B65" s="4">
        <v>795</v>
      </c>
      <c r="C65" s="4">
        <v>350</v>
      </c>
      <c r="D65" s="4">
        <v>365</v>
      </c>
      <c r="E65" s="4">
        <f>SUM(Table3[[#This Row],[Open-ended/Permanent]:[Atypical ]])</f>
        <v>1510</v>
      </c>
      <c r="F65" s="5">
        <v>0.47350993377483441</v>
      </c>
      <c r="G65" s="59">
        <v>53</v>
      </c>
      <c r="H65" s="31"/>
    </row>
    <row r="66" spans="1:8" x14ac:dyDescent="0.25">
      <c r="A66" s="2" t="s">
        <v>60</v>
      </c>
      <c r="B66" s="4">
        <v>480</v>
      </c>
      <c r="C66" s="4">
        <v>130</v>
      </c>
      <c r="D66" s="4"/>
      <c r="E66" s="4">
        <f>SUM(Table3[[#This Row],[Open-ended/Permanent]:[Atypical ]])</f>
        <v>610</v>
      </c>
      <c r="F66" s="5">
        <v>0.21311475409836064</v>
      </c>
      <c r="G66" s="59">
        <v>135</v>
      </c>
      <c r="H66" s="31"/>
    </row>
    <row r="67" spans="1:8" x14ac:dyDescent="0.25">
      <c r="A67" s="2" t="s">
        <v>61</v>
      </c>
      <c r="B67" s="4">
        <v>145</v>
      </c>
      <c r="C67" s="4">
        <v>10</v>
      </c>
      <c r="D67" s="4">
        <v>10</v>
      </c>
      <c r="E67" s="4">
        <f>SUM(Table3[[#This Row],[Open-ended/Permanent]:[Atypical ]])</f>
        <v>165</v>
      </c>
      <c r="F67" s="5">
        <v>0.12121212121212122</v>
      </c>
      <c r="G67" s="59">
        <v>146</v>
      </c>
      <c r="H67" s="31"/>
    </row>
    <row r="68" spans="1:8" x14ac:dyDescent="0.25">
      <c r="A68" s="2" t="s">
        <v>62</v>
      </c>
      <c r="B68" s="4">
        <v>530</v>
      </c>
      <c r="C68" s="4">
        <v>35</v>
      </c>
      <c r="D68" s="4">
        <v>390</v>
      </c>
      <c r="E68" s="4">
        <f>SUM(Table3[[#This Row],[Open-ended/Permanent]:[Atypical ]])</f>
        <v>955</v>
      </c>
      <c r="F68" s="5">
        <v>0.44502617801047123</v>
      </c>
      <c r="G68" s="59">
        <v>68</v>
      </c>
      <c r="H68" s="31"/>
    </row>
    <row r="69" spans="1:8" x14ac:dyDescent="0.25">
      <c r="A69" s="2" t="s">
        <v>63</v>
      </c>
      <c r="B69" s="4">
        <v>1515</v>
      </c>
      <c r="C69" s="4">
        <v>45</v>
      </c>
      <c r="D69" s="4"/>
      <c r="E69" s="4">
        <f>SUM(Table3[[#This Row],[Open-ended/Permanent]:[Atypical ]])</f>
        <v>1560</v>
      </c>
      <c r="F69" s="5">
        <v>2.8846153846153848E-2</v>
      </c>
      <c r="G69" s="59">
        <v>159</v>
      </c>
      <c r="H69" s="31"/>
    </row>
    <row r="70" spans="1:8" x14ac:dyDescent="0.25">
      <c r="A70" s="2" t="s">
        <v>64</v>
      </c>
      <c r="B70" s="4">
        <v>35</v>
      </c>
      <c r="C70" s="4">
        <v>20</v>
      </c>
      <c r="D70" s="4"/>
      <c r="E70" s="4">
        <f>SUM(Table3[[#This Row],[Open-ended/Permanent]:[Atypical ]])</f>
        <v>55</v>
      </c>
      <c r="F70" s="5">
        <v>0.36363636363636365</v>
      </c>
      <c r="G70" s="59">
        <v>92</v>
      </c>
      <c r="H70" s="31"/>
    </row>
    <row r="71" spans="1:8" x14ac:dyDescent="0.25">
      <c r="A71" s="2" t="s">
        <v>65</v>
      </c>
      <c r="B71" s="4">
        <v>710</v>
      </c>
      <c r="C71" s="4">
        <v>50</v>
      </c>
      <c r="D71" s="4">
        <v>530</v>
      </c>
      <c r="E71" s="4">
        <f>SUM(Table3[[#This Row],[Open-ended/Permanent]:[Atypical ]])</f>
        <v>1290</v>
      </c>
      <c r="F71" s="5">
        <v>0.44961240310077522</v>
      </c>
      <c r="G71" s="59">
        <v>63</v>
      </c>
      <c r="H71" s="31"/>
    </row>
    <row r="72" spans="1:8" x14ac:dyDescent="0.25">
      <c r="A72" s="2" t="s">
        <v>66</v>
      </c>
      <c r="B72" s="4">
        <v>790</v>
      </c>
      <c r="C72" s="4">
        <v>90</v>
      </c>
      <c r="D72" s="4">
        <v>335</v>
      </c>
      <c r="E72" s="4">
        <f>SUM(Table3[[#This Row],[Open-ended/Permanent]:[Atypical ]])</f>
        <v>1215</v>
      </c>
      <c r="F72" s="5">
        <v>0.34979423868312759</v>
      </c>
      <c r="G72" s="59">
        <v>95</v>
      </c>
      <c r="H72" s="31"/>
    </row>
    <row r="73" spans="1:8" x14ac:dyDescent="0.25">
      <c r="A73" s="2" t="s">
        <v>67</v>
      </c>
      <c r="B73" s="4">
        <v>1465</v>
      </c>
      <c r="C73" s="4">
        <v>255</v>
      </c>
      <c r="D73" s="4">
        <v>170</v>
      </c>
      <c r="E73" s="4">
        <f>SUM(Table3[[#This Row],[Open-ended/Permanent]:[Atypical ]])</f>
        <v>1890</v>
      </c>
      <c r="F73" s="5">
        <v>0.22486772486772486</v>
      </c>
      <c r="G73" s="59">
        <v>130</v>
      </c>
      <c r="H73" s="31"/>
    </row>
    <row r="74" spans="1:8" x14ac:dyDescent="0.25">
      <c r="A74" s="2" t="s">
        <v>177</v>
      </c>
      <c r="B74" s="4">
        <v>580</v>
      </c>
      <c r="C74" s="4">
        <v>95</v>
      </c>
      <c r="D74" s="4">
        <v>545</v>
      </c>
      <c r="E74" s="4">
        <f>SUM(Table3[[#This Row],[Open-ended/Permanent]:[Atypical ]])</f>
        <v>1220</v>
      </c>
      <c r="F74" s="5">
        <v>0.52459016393442626</v>
      </c>
      <c r="G74" s="59">
        <v>44</v>
      </c>
      <c r="H74" s="31"/>
    </row>
    <row r="75" spans="1:8" x14ac:dyDescent="0.25">
      <c r="A75" s="2" t="s">
        <v>68</v>
      </c>
      <c r="B75" s="4">
        <v>800</v>
      </c>
      <c r="C75" s="4">
        <v>430</v>
      </c>
      <c r="D75" s="4">
        <v>545</v>
      </c>
      <c r="E75" s="4">
        <f>SUM(Table3[[#This Row],[Open-ended/Permanent]:[Atypical ]])</f>
        <v>1775</v>
      </c>
      <c r="F75" s="5">
        <v>0.54929577464788737</v>
      </c>
      <c r="G75" s="59">
        <v>32</v>
      </c>
      <c r="H75" s="31"/>
    </row>
    <row r="76" spans="1:8" x14ac:dyDescent="0.25">
      <c r="A76" s="2" t="s">
        <v>69</v>
      </c>
      <c r="B76" s="4">
        <v>1965</v>
      </c>
      <c r="C76" s="4">
        <v>1055</v>
      </c>
      <c r="D76" s="4">
        <v>0</v>
      </c>
      <c r="E76" s="4">
        <f>SUM(Table3[[#This Row],[Open-ended/Permanent]:[Atypical ]])</f>
        <v>3020</v>
      </c>
      <c r="F76" s="5">
        <v>0.34933774834437087</v>
      </c>
      <c r="G76" s="59">
        <v>96</v>
      </c>
      <c r="H76" s="31"/>
    </row>
    <row r="77" spans="1:8" x14ac:dyDescent="0.25">
      <c r="A77" s="2" t="s">
        <v>70</v>
      </c>
      <c r="B77" s="4">
        <v>975</v>
      </c>
      <c r="C77" s="4">
        <v>85</v>
      </c>
      <c r="D77" s="4">
        <v>620</v>
      </c>
      <c r="E77" s="4">
        <f>SUM(Table3[[#This Row],[Open-ended/Permanent]:[Atypical ]])</f>
        <v>1680</v>
      </c>
      <c r="F77" s="5">
        <v>0.41964285714285715</v>
      </c>
      <c r="G77" s="59">
        <v>81</v>
      </c>
      <c r="H77" s="31"/>
    </row>
    <row r="78" spans="1:8" x14ac:dyDescent="0.25">
      <c r="A78" s="2" t="s">
        <v>71</v>
      </c>
      <c r="B78" s="4">
        <v>930</v>
      </c>
      <c r="C78" s="4">
        <v>615</v>
      </c>
      <c r="D78" s="4">
        <v>140</v>
      </c>
      <c r="E78" s="4">
        <f>SUM(Table3[[#This Row],[Open-ended/Permanent]:[Atypical ]])</f>
        <v>1685</v>
      </c>
      <c r="F78" s="5">
        <v>0.44807121661721067</v>
      </c>
      <c r="G78" s="59">
        <v>64</v>
      </c>
      <c r="H78" s="31"/>
    </row>
    <row r="79" spans="1:8" x14ac:dyDescent="0.25">
      <c r="A79" s="2" t="s">
        <v>178</v>
      </c>
      <c r="B79" s="4">
        <v>140</v>
      </c>
      <c r="C79" s="4">
        <v>20</v>
      </c>
      <c r="D79" s="4">
        <v>20</v>
      </c>
      <c r="E79" s="4">
        <f>SUM(Table3[[#This Row],[Open-ended/Permanent]:[Atypical ]])</f>
        <v>180</v>
      </c>
      <c r="F79" s="5">
        <v>0.22222222222222221</v>
      </c>
      <c r="G79" s="59">
        <v>132</v>
      </c>
      <c r="H79" s="31"/>
    </row>
    <row r="80" spans="1:8" x14ac:dyDescent="0.25">
      <c r="A80" s="2" t="s">
        <v>72</v>
      </c>
      <c r="B80" s="4">
        <v>945</v>
      </c>
      <c r="C80" s="4">
        <v>480</v>
      </c>
      <c r="D80" s="4"/>
      <c r="E80" s="4">
        <f>SUM(Table3[[#This Row],[Open-ended/Permanent]:[Atypical ]])</f>
        <v>1425</v>
      </c>
      <c r="F80" s="5">
        <v>0.33684210526315789</v>
      </c>
      <c r="G80" s="59">
        <v>99</v>
      </c>
      <c r="H80" s="31"/>
    </row>
    <row r="81" spans="1:8" x14ac:dyDescent="0.25">
      <c r="A81" s="2" t="s">
        <v>73</v>
      </c>
      <c r="B81" s="4">
        <v>2095</v>
      </c>
      <c r="C81" s="4">
        <v>335</v>
      </c>
      <c r="D81" s="4">
        <v>1345</v>
      </c>
      <c r="E81" s="4">
        <f>SUM(Table3[[#This Row],[Open-ended/Permanent]:[Atypical ]])</f>
        <v>3775</v>
      </c>
      <c r="F81" s="5">
        <v>0.44503311258278144</v>
      </c>
      <c r="G81" s="59">
        <v>67</v>
      </c>
      <c r="H81" s="31"/>
    </row>
    <row r="82" spans="1:8" x14ac:dyDescent="0.25">
      <c r="A82" s="2" t="s">
        <v>74</v>
      </c>
      <c r="B82" s="4">
        <v>155</v>
      </c>
      <c r="C82" s="4">
        <v>25</v>
      </c>
      <c r="D82" s="4">
        <v>90</v>
      </c>
      <c r="E82" s="4">
        <f>SUM(Table3[[#This Row],[Open-ended/Permanent]:[Atypical ]])</f>
        <v>270</v>
      </c>
      <c r="F82" s="5">
        <v>0.42592592592592593</v>
      </c>
      <c r="G82" s="59">
        <v>74</v>
      </c>
      <c r="H82" s="31"/>
    </row>
    <row r="83" spans="1:8" x14ac:dyDescent="0.25">
      <c r="A83" s="2" t="s">
        <v>75</v>
      </c>
      <c r="B83" s="4">
        <v>1005</v>
      </c>
      <c r="C83" s="4">
        <v>155</v>
      </c>
      <c r="D83" s="4">
        <v>855</v>
      </c>
      <c r="E83" s="4">
        <f>SUM(Table3[[#This Row],[Open-ended/Permanent]:[Atypical ]])</f>
        <v>2015</v>
      </c>
      <c r="F83" s="5">
        <v>0.50124069478908184</v>
      </c>
      <c r="G83" s="59">
        <v>48</v>
      </c>
      <c r="H83" s="31"/>
    </row>
    <row r="84" spans="1:8" x14ac:dyDescent="0.25">
      <c r="A84" s="2" t="s">
        <v>76</v>
      </c>
      <c r="B84" s="4">
        <v>750</v>
      </c>
      <c r="C84" s="4">
        <v>395</v>
      </c>
      <c r="D84" s="4">
        <v>150</v>
      </c>
      <c r="E84" s="4">
        <f>SUM(Table3[[#This Row],[Open-ended/Permanent]:[Atypical ]])</f>
        <v>1295</v>
      </c>
      <c r="F84" s="5">
        <v>0.42084942084942084</v>
      </c>
      <c r="G84" s="59">
        <v>79</v>
      </c>
      <c r="H84" s="31"/>
    </row>
    <row r="85" spans="1:8" x14ac:dyDescent="0.25">
      <c r="A85" s="2" t="s">
        <v>77</v>
      </c>
      <c r="B85" s="4">
        <v>260</v>
      </c>
      <c r="C85" s="4">
        <v>35</v>
      </c>
      <c r="D85" s="4">
        <v>155</v>
      </c>
      <c r="E85" s="4">
        <f>SUM(Table3[[#This Row],[Open-ended/Permanent]:[Atypical ]])</f>
        <v>450</v>
      </c>
      <c r="F85" s="5">
        <v>0.42222222222222222</v>
      </c>
      <c r="G85" s="59">
        <v>76</v>
      </c>
      <c r="H85" s="31"/>
    </row>
    <row r="86" spans="1:8" x14ac:dyDescent="0.25">
      <c r="A86" s="2" t="s">
        <v>78</v>
      </c>
      <c r="B86" s="4">
        <v>1045</v>
      </c>
      <c r="C86" s="4">
        <v>310</v>
      </c>
      <c r="D86" s="4"/>
      <c r="E86" s="4">
        <f>SUM(Table3[[#This Row],[Open-ended/Permanent]:[Atypical ]])</f>
        <v>1355</v>
      </c>
      <c r="F86" s="5">
        <v>0.22878228782287824</v>
      </c>
      <c r="G86" s="59">
        <v>129</v>
      </c>
      <c r="H86" s="31"/>
    </row>
    <row r="87" spans="1:8" x14ac:dyDescent="0.25">
      <c r="A87" s="2" t="s">
        <v>79</v>
      </c>
      <c r="B87" s="4">
        <v>60</v>
      </c>
      <c r="C87" s="4">
        <v>10</v>
      </c>
      <c r="D87" s="4">
        <v>40</v>
      </c>
      <c r="E87" s="4">
        <f>SUM(Table3[[#This Row],[Open-ended/Permanent]:[Atypical ]])</f>
        <v>110</v>
      </c>
      <c r="F87" s="5">
        <v>0.45454545454545453</v>
      </c>
      <c r="G87" s="59">
        <v>60</v>
      </c>
      <c r="H87" s="31"/>
    </row>
    <row r="88" spans="1:8" x14ac:dyDescent="0.25">
      <c r="A88" s="2" t="s">
        <v>80</v>
      </c>
      <c r="B88" s="4">
        <v>1645</v>
      </c>
      <c r="C88" s="4">
        <v>345</v>
      </c>
      <c r="D88" s="4">
        <v>1945</v>
      </c>
      <c r="E88" s="4">
        <f>SUM(Table3[[#This Row],[Open-ended/Permanent]:[Atypical ]])</f>
        <v>3935</v>
      </c>
      <c r="F88" s="5">
        <v>0.5819567979669632</v>
      </c>
      <c r="G88" s="59">
        <v>28</v>
      </c>
      <c r="H88" s="31"/>
    </row>
    <row r="89" spans="1:8" x14ac:dyDescent="0.25">
      <c r="A89" s="2" t="s">
        <v>81</v>
      </c>
      <c r="B89" s="4">
        <v>10</v>
      </c>
      <c r="C89" s="4">
        <v>70</v>
      </c>
      <c r="D89" s="4"/>
      <c r="E89" s="4">
        <f>SUM(Table3[[#This Row],[Open-ended/Permanent]:[Atypical ]])</f>
        <v>80</v>
      </c>
      <c r="F89" s="5">
        <v>0.875</v>
      </c>
      <c r="G89" s="59">
        <v>2</v>
      </c>
      <c r="H89" s="31"/>
    </row>
    <row r="90" spans="1:8" x14ac:dyDescent="0.25">
      <c r="A90" s="2" t="s">
        <v>82</v>
      </c>
      <c r="B90" s="4">
        <v>1035</v>
      </c>
      <c r="C90" s="4">
        <v>2235</v>
      </c>
      <c r="D90" s="4"/>
      <c r="E90" s="4">
        <f>SUM(Table3[[#This Row],[Open-ended/Permanent]:[Atypical ]])</f>
        <v>3270</v>
      </c>
      <c r="F90" s="5">
        <v>0.6834862385321101</v>
      </c>
      <c r="G90" s="59">
        <v>9</v>
      </c>
      <c r="H90" s="31"/>
    </row>
    <row r="91" spans="1:8" x14ac:dyDescent="0.25">
      <c r="A91" s="2" t="s">
        <v>83</v>
      </c>
      <c r="B91" s="4">
        <v>100</v>
      </c>
      <c r="C91" s="4">
        <v>0</v>
      </c>
      <c r="D91" s="4"/>
      <c r="E91" s="4">
        <f>SUM(Table3[[#This Row],[Open-ended/Permanent]:[Atypical ]])</f>
        <v>100</v>
      </c>
      <c r="F91" s="5">
        <v>0</v>
      </c>
      <c r="G91" s="59">
        <v>163</v>
      </c>
      <c r="H91" s="31"/>
    </row>
    <row r="92" spans="1:8" x14ac:dyDescent="0.25">
      <c r="A92" s="2" t="s">
        <v>84</v>
      </c>
      <c r="B92" s="4">
        <v>30</v>
      </c>
      <c r="C92" s="4">
        <v>25</v>
      </c>
      <c r="D92" s="4">
        <v>125</v>
      </c>
      <c r="E92" s="4">
        <f>SUM(Table3[[#This Row],[Open-ended/Permanent]:[Atypical ]])</f>
        <v>180</v>
      </c>
      <c r="F92" s="5">
        <v>0.83333333333333337</v>
      </c>
      <c r="G92" s="59">
        <v>5</v>
      </c>
      <c r="H92" s="31"/>
    </row>
    <row r="93" spans="1:8" x14ac:dyDescent="0.25">
      <c r="A93" s="2" t="s">
        <v>85</v>
      </c>
      <c r="B93" s="4">
        <v>385</v>
      </c>
      <c r="C93" s="4">
        <v>15</v>
      </c>
      <c r="D93" s="4">
        <v>450</v>
      </c>
      <c r="E93" s="4">
        <f>SUM(Table3[[#This Row],[Open-ended/Permanent]:[Atypical ]])</f>
        <v>850</v>
      </c>
      <c r="F93" s="5">
        <v>0.54705882352941182</v>
      </c>
      <c r="G93" s="59">
        <v>35</v>
      </c>
      <c r="H93" s="31"/>
    </row>
    <row r="94" spans="1:8" x14ac:dyDescent="0.25">
      <c r="A94" s="2" t="s">
        <v>86</v>
      </c>
      <c r="B94" s="4">
        <v>630</v>
      </c>
      <c r="C94" s="4">
        <v>440</v>
      </c>
      <c r="D94" s="4"/>
      <c r="E94" s="4">
        <f>SUM(Table3[[#This Row],[Open-ended/Permanent]:[Atypical ]])</f>
        <v>1070</v>
      </c>
      <c r="F94" s="5">
        <v>0.41121495327102803</v>
      </c>
      <c r="G94" s="59">
        <v>84</v>
      </c>
      <c r="H94" s="31"/>
    </row>
    <row r="95" spans="1:8" x14ac:dyDescent="0.25">
      <c r="A95" s="2" t="s">
        <v>87</v>
      </c>
      <c r="B95" s="4">
        <v>660</v>
      </c>
      <c r="C95" s="4">
        <v>630</v>
      </c>
      <c r="D95" s="4">
        <v>5</v>
      </c>
      <c r="E95" s="4">
        <f>SUM(Table3[[#This Row],[Open-ended/Permanent]:[Atypical ]])</f>
        <v>1295</v>
      </c>
      <c r="F95" s="5">
        <v>0.49034749034749037</v>
      </c>
      <c r="G95" s="59">
        <v>50</v>
      </c>
      <c r="H95" s="31"/>
    </row>
    <row r="96" spans="1:8" x14ac:dyDescent="0.25">
      <c r="A96" s="2" t="s">
        <v>88</v>
      </c>
      <c r="B96" s="4">
        <v>275</v>
      </c>
      <c r="C96" s="4">
        <v>215</v>
      </c>
      <c r="D96" s="4"/>
      <c r="E96" s="4">
        <f>SUM(Table3[[#This Row],[Open-ended/Permanent]:[Atypical ]])</f>
        <v>490</v>
      </c>
      <c r="F96" s="5">
        <v>0.43877551020408162</v>
      </c>
      <c r="G96" s="59">
        <v>69</v>
      </c>
      <c r="H96" s="31"/>
    </row>
    <row r="97" spans="1:8" x14ac:dyDescent="0.25">
      <c r="A97" s="2" t="s">
        <v>89</v>
      </c>
      <c r="B97" s="4">
        <v>945</v>
      </c>
      <c r="C97" s="4">
        <v>265</v>
      </c>
      <c r="D97" s="4">
        <v>570</v>
      </c>
      <c r="E97" s="4">
        <f>SUM(Table3[[#This Row],[Open-ended/Permanent]:[Atypical ]])</f>
        <v>1780</v>
      </c>
      <c r="F97" s="5">
        <v>0.4691011235955056</v>
      </c>
      <c r="G97" s="59">
        <v>57</v>
      </c>
      <c r="H97" s="31"/>
    </row>
    <row r="98" spans="1:8" x14ac:dyDescent="0.25">
      <c r="A98" s="2" t="s">
        <v>90</v>
      </c>
      <c r="B98" s="4">
        <v>1495</v>
      </c>
      <c r="C98" s="4">
        <v>970</v>
      </c>
      <c r="D98" s="4"/>
      <c r="E98" s="4">
        <f>SUM(Table3[[#This Row],[Open-ended/Permanent]:[Atypical ]])</f>
        <v>2465</v>
      </c>
      <c r="F98" s="5">
        <v>0.39350912778904668</v>
      </c>
      <c r="G98" s="59">
        <v>88</v>
      </c>
      <c r="H98" s="31"/>
    </row>
    <row r="99" spans="1:8" x14ac:dyDescent="0.25">
      <c r="A99" s="2" t="s">
        <v>91</v>
      </c>
      <c r="B99" s="4">
        <v>2405</v>
      </c>
      <c r="C99" s="4">
        <v>580</v>
      </c>
      <c r="D99" s="4">
        <v>3500</v>
      </c>
      <c r="E99" s="4">
        <f>SUM(Table3[[#This Row],[Open-ended/Permanent]:[Atypical ]])</f>
        <v>6485</v>
      </c>
      <c r="F99" s="5">
        <v>0.62914417887432539</v>
      </c>
      <c r="G99" s="59">
        <v>16</v>
      </c>
      <c r="H99" s="31"/>
    </row>
    <row r="100" spans="1:8" x14ac:dyDescent="0.25">
      <c r="A100" s="2" t="s">
        <v>92</v>
      </c>
      <c r="B100" s="10">
        <v>850</v>
      </c>
      <c r="C100" s="10">
        <v>130</v>
      </c>
      <c r="D100" s="4">
        <v>815</v>
      </c>
      <c r="E100" s="4">
        <f>SUM(Table3[[#This Row],[Open-ended/Permanent]:[Atypical ]])</f>
        <v>1795</v>
      </c>
      <c r="F100" s="5">
        <v>0.52646239554317553</v>
      </c>
      <c r="G100" s="60">
        <v>43</v>
      </c>
      <c r="H100" s="31"/>
    </row>
    <row r="101" spans="1:8" x14ac:dyDescent="0.25">
      <c r="A101" s="2" t="s">
        <v>179</v>
      </c>
      <c r="B101" s="4">
        <v>1475</v>
      </c>
      <c r="C101" s="4">
        <v>365</v>
      </c>
      <c r="D101" s="4">
        <v>335</v>
      </c>
      <c r="E101" s="4">
        <f>SUM(Table3[[#This Row],[Open-ended/Permanent]:[Atypical ]])</f>
        <v>2175</v>
      </c>
      <c r="F101" s="5">
        <v>0.32183908045977011</v>
      </c>
      <c r="G101" s="59">
        <v>105</v>
      </c>
      <c r="H101" s="31"/>
    </row>
    <row r="102" spans="1:8" x14ac:dyDescent="0.25">
      <c r="A102" s="2" t="s">
        <v>94</v>
      </c>
      <c r="B102" s="4">
        <v>140</v>
      </c>
      <c r="C102" s="4">
        <v>10</v>
      </c>
      <c r="D102" s="4">
        <v>30</v>
      </c>
      <c r="E102" s="4">
        <f>SUM(Table3[[#This Row],[Open-ended/Permanent]:[Atypical ]])</f>
        <v>180</v>
      </c>
      <c r="F102" s="5">
        <v>0.22222222222222221</v>
      </c>
      <c r="G102" s="59">
        <v>133</v>
      </c>
      <c r="H102" s="31"/>
    </row>
    <row r="103" spans="1:8" x14ac:dyDescent="0.25">
      <c r="A103" s="2" t="s">
        <v>95</v>
      </c>
      <c r="B103" s="4">
        <v>530</v>
      </c>
      <c r="C103" s="4">
        <v>200</v>
      </c>
      <c r="D103" s="4">
        <v>10</v>
      </c>
      <c r="E103" s="4">
        <f>SUM(Table3[[#This Row],[Open-ended/Permanent]:[Atypical ]])</f>
        <v>740</v>
      </c>
      <c r="F103" s="5">
        <v>0.28378378378378377</v>
      </c>
      <c r="G103" s="59">
        <v>119</v>
      </c>
      <c r="H103" s="31"/>
    </row>
    <row r="104" spans="1:8" x14ac:dyDescent="0.25">
      <c r="A104" s="2" t="s">
        <v>96</v>
      </c>
      <c r="B104" s="4">
        <v>1210</v>
      </c>
      <c r="C104" s="4">
        <v>100</v>
      </c>
      <c r="D104" s="4">
        <v>385</v>
      </c>
      <c r="E104" s="4">
        <f>SUM(Table3[[#This Row],[Open-ended/Permanent]:[Atypical ]])</f>
        <v>1695</v>
      </c>
      <c r="F104" s="5">
        <v>0.28613569321533922</v>
      </c>
      <c r="G104" s="59">
        <v>117</v>
      </c>
      <c r="H104" s="31"/>
    </row>
    <row r="105" spans="1:8" x14ac:dyDescent="0.25">
      <c r="A105" s="2" t="s">
        <v>97</v>
      </c>
      <c r="B105" s="4">
        <v>170</v>
      </c>
      <c r="C105" s="4">
        <v>30</v>
      </c>
      <c r="D105" s="4"/>
      <c r="E105" s="4">
        <f>SUM(Table3[[#This Row],[Open-ended/Permanent]:[Atypical ]])</f>
        <v>200</v>
      </c>
      <c r="F105" s="5">
        <v>0.15</v>
      </c>
      <c r="G105" s="59">
        <v>138</v>
      </c>
      <c r="H105" s="31"/>
    </row>
    <row r="106" spans="1:8" x14ac:dyDescent="0.25">
      <c r="A106" s="2" t="s">
        <v>98</v>
      </c>
      <c r="B106" s="4">
        <v>2030</v>
      </c>
      <c r="C106" s="4">
        <v>140</v>
      </c>
      <c r="D106" s="4">
        <v>1425</v>
      </c>
      <c r="E106" s="4">
        <f>SUM(Table3[[#This Row],[Open-ended/Permanent]:[Atypical ]])</f>
        <v>3595</v>
      </c>
      <c r="F106" s="5">
        <v>0.43532684283727396</v>
      </c>
      <c r="G106" s="59">
        <v>71</v>
      </c>
      <c r="H106" s="31"/>
    </row>
    <row r="107" spans="1:8" x14ac:dyDescent="0.25">
      <c r="A107" s="2" t="s">
        <v>99</v>
      </c>
      <c r="B107" s="10">
        <v>1760</v>
      </c>
      <c r="C107" s="10">
        <v>115</v>
      </c>
      <c r="D107" s="4"/>
      <c r="E107" s="4">
        <f>SUM(Table3[[#This Row],[Open-ended/Permanent]:[Atypical ]])</f>
        <v>1875</v>
      </c>
      <c r="F107" s="5">
        <v>6.133333333333333E-2</v>
      </c>
      <c r="G107" s="60">
        <v>155</v>
      </c>
      <c r="H107" s="31"/>
    </row>
    <row r="108" spans="1:8" x14ac:dyDescent="0.25">
      <c r="A108" s="2" t="s">
        <v>100</v>
      </c>
      <c r="B108" s="4">
        <v>815</v>
      </c>
      <c r="C108" s="4">
        <v>4270</v>
      </c>
      <c r="D108" s="4">
        <v>400</v>
      </c>
      <c r="E108" s="4">
        <f>SUM(Table3[[#This Row],[Open-ended/Permanent]:[Atypical ]])</f>
        <v>5485</v>
      </c>
      <c r="F108" s="5">
        <v>0.85141294439380133</v>
      </c>
      <c r="G108" s="59">
        <v>4</v>
      </c>
      <c r="H108" s="31"/>
    </row>
    <row r="109" spans="1:8" x14ac:dyDescent="0.25">
      <c r="A109" s="2" t="s">
        <v>101</v>
      </c>
      <c r="B109" s="4">
        <v>1175</v>
      </c>
      <c r="C109" s="4">
        <v>105</v>
      </c>
      <c r="D109" s="4"/>
      <c r="E109" s="4">
        <f>SUM(Table3[[#This Row],[Open-ended/Permanent]:[Atypical ]])</f>
        <v>1280</v>
      </c>
      <c r="F109" s="5">
        <v>8.203125E-2</v>
      </c>
      <c r="G109" s="59">
        <v>149</v>
      </c>
      <c r="H109" s="31"/>
    </row>
    <row r="110" spans="1:8" x14ac:dyDescent="0.25">
      <c r="A110" s="2" t="s">
        <v>102</v>
      </c>
      <c r="B110" s="4">
        <v>1610</v>
      </c>
      <c r="C110" s="4">
        <v>300</v>
      </c>
      <c r="D110" s="4">
        <v>2255</v>
      </c>
      <c r="E110" s="4">
        <f>SUM(Table3[[#This Row],[Open-ended/Permanent]:[Atypical ]])</f>
        <v>4165</v>
      </c>
      <c r="F110" s="5">
        <v>0.61344537815126055</v>
      </c>
      <c r="G110" s="59">
        <v>20</v>
      </c>
      <c r="H110" s="31"/>
    </row>
    <row r="111" spans="1:8" x14ac:dyDescent="0.25">
      <c r="A111" s="2" t="s">
        <v>103</v>
      </c>
      <c r="B111" s="10">
        <v>130</v>
      </c>
      <c r="C111" s="10">
        <v>5</v>
      </c>
      <c r="D111" s="4">
        <v>5</v>
      </c>
      <c r="E111" s="4">
        <f>SUM(Table3[[#This Row],[Open-ended/Permanent]:[Atypical ]])</f>
        <v>140</v>
      </c>
      <c r="F111" s="5">
        <v>7.1428571428571425E-2</v>
      </c>
      <c r="G111" s="60">
        <v>151</v>
      </c>
      <c r="H111" s="31"/>
    </row>
    <row r="112" spans="1:8" x14ac:dyDescent="0.25">
      <c r="A112" s="2" t="s">
        <v>104</v>
      </c>
      <c r="B112" s="4">
        <v>885</v>
      </c>
      <c r="C112" s="4">
        <v>225</v>
      </c>
      <c r="D112" s="4">
        <v>1160</v>
      </c>
      <c r="E112" s="4">
        <f>SUM(Table3[[#This Row],[Open-ended/Permanent]:[Atypical ]])</f>
        <v>2270</v>
      </c>
      <c r="F112" s="5">
        <v>0.61013215859030834</v>
      </c>
      <c r="G112" s="59">
        <v>23</v>
      </c>
      <c r="H112" s="31"/>
    </row>
    <row r="113" spans="1:8" x14ac:dyDescent="0.25">
      <c r="A113" s="2" t="s">
        <v>105</v>
      </c>
      <c r="B113" s="4">
        <v>1155</v>
      </c>
      <c r="C113" s="4">
        <v>485</v>
      </c>
      <c r="D113" s="4"/>
      <c r="E113" s="4">
        <f>SUM(Table3[[#This Row],[Open-ended/Permanent]:[Atypical ]])</f>
        <v>1640</v>
      </c>
      <c r="F113" s="5">
        <v>0.29573170731707316</v>
      </c>
      <c r="G113" s="59">
        <v>115</v>
      </c>
      <c r="H113" s="31"/>
    </row>
    <row r="114" spans="1:8" x14ac:dyDescent="0.25">
      <c r="A114" s="2" t="s">
        <v>106</v>
      </c>
      <c r="B114" s="4">
        <v>175</v>
      </c>
      <c r="C114" s="4">
        <v>50</v>
      </c>
      <c r="D114" s="4">
        <v>355</v>
      </c>
      <c r="E114" s="4">
        <f>SUM(Table3[[#This Row],[Open-ended/Permanent]:[Atypical ]])</f>
        <v>580</v>
      </c>
      <c r="F114" s="5">
        <v>0.69827586206896552</v>
      </c>
      <c r="G114" s="59">
        <v>7</v>
      </c>
      <c r="H114" s="31"/>
    </row>
    <row r="115" spans="1:8" x14ac:dyDescent="0.25">
      <c r="A115" s="2" t="s">
        <v>107</v>
      </c>
      <c r="B115" s="4">
        <v>1190</v>
      </c>
      <c r="C115" s="4">
        <v>395</v>
      </c>
      <c r="D115" s="4">
        <v>1720</v>
      </c>
      <c r="E115" s="4">
        <f>SUM(Table3[[#This Row],[Open-ended/Permanent]:[Atypical ]])</f>
        <v>3305</v>
      </c>
      <c r="F115" s="5">
        <v>0.63993948562783665</v>
      </c>
      <c r="G115" s="59">
        <v>12</v>
      </c>
      <c r="H115" s="31"/>
    </row>
    <row r="116" spans="1:8" x14ac:dyDescent="0.25">
      <c r="A116" s="2" t="s">
        <v>108</v>
      </c>
      <c r="B116" s="4">
        <v>85</v>
      </c>
      <c r="C116" s="4">
        <v>125</v>
      </c>
      <c r="D116" s="4">
        <v>10</v>
      </c>
      <c r="E116" s="4">
        <f>SUM(Table3[[#This Row],[Open-ended/Permanent]:[Atypical ]])</f>
        <v>220</v>
      </c>
      <c r="F116" s="5">
        <v>0.61363636363636365</v>
      </c>
      <c r="G116" s="59">
        <v>19</v>
      </c>
      <c r="H116" s="31"/>
    </row>
    <row r="117" spans="1:8" x14ac:dyDescent="0.25">
      <c r="A117" s="2" t="s">
        <v>109</v>
      </c>
      <c r="B117" s="4">
        <v>880</v>
      </c>
      <c r="C117" s="4">
        <v>430</v>
      </c>
      <c r="D117" s="4"/>
      <c r="E117" s="4">
        <f>SUM(Table3[[#This Row],[Open-ended/Permanent]:[Atypical ]])</f>
        <v>1310</v>
      </c>
      <c r="F117" s="5">
        <v>0.3282442748091603</v>
      </c>
      <c r="G117" s="59">
        <v>104</v>
      </c>
      <c r="H117" s="31"/>
    </row>
    <row r="118" spans="1:8" x14ac:dyDescent="0.25">
      <c r="A118" s="2" t="s">
        <v>110</v>
      </c>
      <c r="B118" s="4">
        <v>475</v>
      </c>
      <c r="C118" s="4">
        <v>165</v>
      </c>
      <c r="D118" s="4">
        <v>15</v>
      </c>
      <c r="E118" s="4">
        <f>SUM(Table3[[#This Row],[Open-ended/Permanent]:[Atypical ]])</f>
        <v>655</v>
      </c>
      <c r="F118" s="5">
        <v>0.27480916030534353</v>
      </c>
      <c r="G118" s="59">
        <v>121</v>
      </c>
      <c r="H118" s="31"/>
    </row>
    <row r="119" spans="1:8" x14ac:dyDescent="0.25">
      <c r="A119" s="2" t="s">
        <v>111</v>
      </c>
      <c r="B119" s="4">
        <v>495</v>
      </c>
      <c r="C119" s="4">
        <v>40</v>
      </c>
      <c r="D119" s="4">
        <v>175</v>
      </c>
      <c r="E119" s="4">
        <f>SUM(Table3[[#This Row],[Open-ended/Permanent]:[Atypical ]])</f>
        <v>710</v>
      </c>
      <c r="F119" s="5">
        <v>0.30281690140845069</v>
      </c>
      <c r="G119" s="59">
        <v>112</v>
      </c>
      <c r="H119" s="31"/>
    </row>
    <row r="120" spans="1:8" x14ac:dyDescent="0.25">
      <c r="A120" s="2" t="s">
        <v>180</v>
      </c>
      <c r="B120" s="4">
        <v>50</v>
      </c>
      <c r="C120" s="4">
        <v>25</v>
      </c>
      <c r="D120" s="4"/>
      <c r="E120" s="4">
        <f>SUM(Table3[[#This Row],[Open-ended/Permanent]:[Atypical ]])</f>
        <v>75</v>
      </c>
      <c r="F120" s="5">
        <v>0.33333333333333331</v>
      </c>
      <c r="G120" s="59">
        <v>100</v>
      </c>
      <c r="H120" s="31"/>
    </row>
    <row r="121" spans="1:8" x14ac:dyDescent="0.25">
      <c r="A121" s="2" t="s">
        <v>112</v>
      </c>
      <c r="B121" s="4">
        <v>225</v>
      </c>
      <c r="C121" s="4">
        <v>70</v>
      </c>
      <c r="D121" s="4">
        <v>70</v>
      </c>
      <c r="E121" s="4">
        <f>SUM(Table3[[#This Row],[Open-ended/Permanent]:[Atypical ]])</f>
        <v>365</v>
      </c>
      <c r="F121" s="5">
        <v>0.38356164383561642</v>
      </c>
      <c r="G121" s="59">
        <v>89</v>
      </c>
      <c r="H121" s="31"/>
    </row>
    <row r="122" spans="1:8" x14ac:dyDescent="0.25">
      <c r="A122" s="2" t="s">
        <v>113</v>
      </c>
      <c r="B122" s="4">
        <v>55</v>
      </c>
      <c r="C122" s="4">
        <v>5</v>
      </c>
      <c r="D122" s="4">
        <v>15</v>
      </c>
      <c r="E122" s="4">
        <f>SUM(Table3[[#This Row],[Open-ended/Permanent]:[Atypical ]])</f>
        <v>75</v>
      </c>
      <c r="F122" s="5">
        <v>0.26666666666666666</v>
      </c>
      <c r="G122" s="59">
        <v>123</v>
      </c>
      <c r="H122" s="31"/>
    </row>
    <row r="123" spans="1:8" x14ac:dyDescent="0.25">
      <c r="A123" s="2" t="s">
        <v>114</v>
      </c>
      <c r="B123" s="4">
        <v>130</v>
      </c>
      <c r="C123" s="4">
        <v>10</v>
      </c>
      <c r="D123" s="4">
        <v>910</v>
      </c>
      <c r="E123" s="4">
        <f>SUM(Table3[[#This Row],[Open-ended/Permanent]:[Atypical ]])</f>
        <v>1050</v>
      </c>
      <c r="F123" s="5">
        <v>0.87619047619047619</v>
      </c>
      <c r="G123" s="59">
        <v>1</v>
      </c>
      <c r="H123" s="31"/>
    </row>
    <row r="124" spans="1:8" x14ac:dyDescent="0.25">
      <c r="A124" s="2" t="s">
        <v>115</v>
      </c>
      <c r="B124" s="11">
        <v>265</v>
      </c>
      <c r="C124" s="11">
        <v>15</v>
      </c>
      <c r="D124" s="4">
        <v>5</v>
      </c>
      <c r="E124" s="4">
        <f>SUM(Table3[[#This Row],[Open-ended/Permanent]:[Atypical ]])</f>
        <v>285</v>
      </c>
      <c r="F124" s="5">
        <v>7.0175438596491224E-2</v>
      </c>
      <c r="G124" s="61">
        <v>152</v>
      </c>
      <c r="H124" s="31"/>
    </row>
    <row r="125" spans="1:8" x14ac:dyDescent="0.25">
      <c r="A125" s="2" t="s">
        <v>116</v>
      </c>
      <c r="B125" s="4">
        <v>355</v>
      </c>
      <c r="C125" s="4">
        <v>15</v>
      </c>
      <c r="D125" s="4">
        <v>55</v>
      </c>
      <c r="E125" s="4">
        <f>SUM(Table3[[#This Row],[Open-ended/Permanent]:[Atypical ]])</f>
        <v>425</v>
      </c>
      <c r="F125" s="5">
        <v>0.16470588235294117</v>
      </c>
      <c r="G125" s="59">
        <v>137</v>
      </c>
      <c r="H125" s="31"/>
    </row>
    <row r="126" spans="1:8" x14ac:dyDescent="0.25">
      <c r="A126" s="2" t="s">
        <v>117</v>
      </c>
      <c r="B126" s="4">
        <v>60</v>
      </c>
      <c r="C126" s="4">
        <v>10</v>
      </c>
      <c r="D126" s="4">
        <v>355</v>
      </c>
      <c r="E126" s="4">
        <f>SUM(Table3[[#This Row],[Open-ended/Permanent]:[Atypical ]])</f>
        <v>425</v>
      </c>
      <c r="F126" s="5">
        <v>0.85882352941176465</v>
      </c>
      <c r="G126" s="59">
        <v>3</v>
      </c>
      <c r="H126" s="31"/>
    </row>
    <row r="127" spans="1:8" x14ac:dyDescent="0.25">
      <c r="A127" s="2" t="s">
        <v>118</v>
      </c>
      <c r="B127" s="4">
        <v>660</v>
      </c>
      <c r="C127" s="4">
        <v>435</v>
      </c>
      <c r="D127" s="4">
        <v>0</v>
      </c>
      <c r="E127" s="4">
        <f>SUM(Table3[[#This Row],[Open-ended/Permanent]:[Atypical ]])</f>
        <v>1095</v>
      </c>
      <c r="F127" s="5">
        <v>0.39726027397260272</v>
      </c>
      <c r="G127" s="59">
        <v>87</v>
      </c>
      <c r="H127" s="31"/>
    </row>
    <row r="128" spans="1:8" x14ac:dyDescent="0.25">
      <c r="A128" s="2" t="s">
        <v>119</v>
      </c>
      <c r="B128" s="4">
        <v>325</v>
      </c>
      <c r="C128" s="4">
        <v>5</v>
      </c>
      <c r="D128" s="4"/>
      <c r="E128" s="4">
        <f>SUM(Table3[[#This Row],[Open-ended/Permanent]:[Atypical ]])</f>
        <v>330</v>
      </c>
      <c r="F128" s="5">
        <v>1.5151515151515152E-2</v>
      </c>
      <c r="G128" s="59">
        <v>161</v>
      </c>
      <c r="H128" s="31"/>
    </row>
    <row r="129" spans="1:8" x14ac:dyDescent="0.25">
      <c r="A129" s="2" t="s">
        <v>120</v>
      </c>
      <c r="B129" s="4">
        <v>185</v>
      </c>
      <c r="C129" s="4">
        <v>20</v>
      </c>
      <c r="D129" s="4">
        <v>10</v>
      </c>
      <c r="E129" s="4">
        <f>SUM(Table3[[#This Row],[Open-ended/Permanent]:[Atypical ]])</f>
        <v>215</v>
      </c>
      <c r="F129" s="5">
        <v>0.13953488372093023</v>
      </c>
      <c r="G129" s="59">
        <v>142</v>
      </c>
      <c r="H129" s="31"/>
    </row>
    <row r="130" spans="1:8" x14ac:dyDescent="0.25">
      <c r="A130" s="2" t="s">
        <v>121</v>
      </c>
      <c r="B130" s="4">
        <v>645</v>
      </c>
      <c r="C130" s="4">
        <v>150</v>
      </c>
      <c r="D130" s="4">
        <v>745</v>
      </c>
      <c r="E130" s="4">
        <f>SUM(Table3[[#This Row],[Open-ended/Permanent]:[Atypical ]])</f>
        <v>1540</v>
      </c>
      <c r="F130" s="5">
        <v>0.58116883116883122</v>
      </c>
      <c r="G130" s="59">
        <v>29</v>
      </c>
      <c r="H130" s="31"/>
    </row>
    <row r="131" spans="1:8" x14ac:dyDescent="0.25">
      <c r="A131" s="2" t="s">
        <v>181</v>
      </c>
      <c r="B131" s="4">
        <v>285</v>
      </c>
      <c r="C131" s="4">
        <v>70</v>
      </c>
      <c r="D131" s="4">
        <v>365</v>
      </c>
      <c r="E131" s="4">
        <f>SUM(Table3[[#This Row],[Open-ended/Permanent]:[Atypical ]])</f>
        <v>720</v>
      </c>
      <c r="F131" s="5">
        <v>0.60416666666666663</v>
      </c>
      <c r="G131" s="59">
        <v>25</v>
      </c>
      <c r="H131" s="31"/>
    </row>
    <row r="132" spans="1:8" x14ac:dyDescent="0.25">
      <c r="A132" s="2" t="s">
        <v>122</v>
      </c>
      <c r="B132" s="4">
        <v>40</v>
      </c>
      <c r="C132" s="4">
        <v>20</v>
      </c>
      <c r="D132" s="4"/>
      <c r="E132" s="4">
        <f>SUM(Table3[[#This Row],[Open-ended/Permanent]:[Atypical ]])</f>
        <v>60</v>
      </c>
      <c r="F132" s="5">
        <v>0.33333333333333331</v>
      </c>
      <c r="G132" s="59">
        <v>101</v>
      </c>
      <c r="H132" s="31"/>
    </row>
    <row r="133" spans="1:8" x14ac:dyDescent="0.25">
      <c r="A133" s="2" t="s">
        <v>123</v>
      </c>
      <c r="B133" s="4">
        <v>275</v>
      </c>
      <c r="C133" s="4">
        <v>195</v>
      </c>
      <c r="D133" s="4">
        <v>20</v>
      </c>
      <c r="E133" s="4">
        <f>SUM(Table3[[#This Row],[Open-ended/Permanent]:[Atypical ]])</f>
        <v>490</v>
      </c>
      <c r="F133" s="5">
        <v>0.43877551020408162</v>
      </c>
      <c r="G133" s="59">
        <v>70</v>
      </c>
      <c r="H133" s="31"/>
    </row>
    <row r="134" spans="1:8" x14ac:dyDescent="0.25">
      <c r="A134" s="2" t="s">
        <v>124</v>
      </c>
      <c r="B134" s="4">
        <v>870</v>
      </c>
      <c r="C134" s="4">
        <v>100</v>
      </c>
      <c r="D134" s="4">
        <v>440</v>
      </c>
      <c r="E134" s="4">
        <f>SUM(Table3[[#This Row],[Open-ended/Permanent]:[Atypical ]])</f>
        <v>1410</v>
      </c>
      <c r="F134" s="5">
        <v>0.38297872340425532</v>
      </c>
      <c r="G134" s="59">
        <v>90</v>
      </c>
      <c r="H134" s="31"/>
    </row>
    <row r="135" spans="1:8" x14ac:dyDescent="0.25">
      <c r="A135" s="2" t="s">
        <v>182</v>
      </c>
      <c r="B135" s="4">
        <v>410</v>
      </c>
      <c r="C135" s="4">
        <v>335</v>
      </c>
      <c r="D135" s="4">
        <v>160</v>
      </c>
      <c r="E135" s="4">
        <f>SUM(Table3[[#This Row],[Open-ended/Permanent]:[Atypical ]])</f>
        <v>905</v>
      </c>
      <c r="F135" s="5">
        <v>0.54696132596685088</v>
      </c>
      <c r="G135" s="59">
        <v>36</v>
      </c>
      <c r="H135" s="31"/>
    </row>
    <row r="136" spans="1:8" x14ac:dyDescent="0.25">
      <c r="A136" s="2" t="s">
        <v>125</v>
      </c>
      <c r="B136" s="4">
        <v>175</v>
      </c>
      <c r="C136" s="4">
        <v>10</v>
      </c>
      <c r="D136" s="4">
        <v>5</v>
      </c>
      <c r="E136" s="4">
        <f>SUM(Table3[[#This Row],[Open-ended/Permanent]:[Atypical ]])</f>
        <v>190</v>
      </c>
      <c r="F136" s="5">
        <v>7.8947368421052627E-2</v>
      </c>
      <c r="G136" s="59">
        <v>150</v>
      </c>
      <c r="H136" s="31"/>
    </row>
    <row r="137" spans="1:8" x14ac:dyDescent="0.25">
      <c r="A137" s="2" t="s">
        <v>126</v>
      </c>
      <c r="B137" s="4">
        <v>1800</v>
      </c>
      <c r="C137" s="4">
        <v>60</v>
      </c>
      <c r="D137" s="4"/>
      <c r="E137" s="4">
        <f>SUM(Table3[[#This Row],[Open-ended/Permanent]:[Atypical ]])</f>
        <v>1860</v>
      </c>
      <c r="F137" s="5">
        <v>3.2258064516129031E-2</v>
      </c>
      <c r="G137" s="59">
        <v>158</v>
      </c>
      <c r="H137" s="31"/>
    </row>
    <row r="138" spans="1:8" x14ac:dyDescent="0.25">
      <c r="A138" s="2" t="s">
        <v>127</v>
      </c>
      <c r="B138" s="4">
        <v>1740</v>
      </c>
      <c r="C138" s="4">
        <v>180</v>
      </c>
      <c r="D138" s="4">
        <v>785</v>
      </c>
      <c r="E138" s="4">
        <f>SUM(Table3[[#This Row],[Open-ended/Permanent]:[Atypical ]])</f>
        <v>2705</v>
      </c>
      <c r="F138" s="5">
        <v>0.35674676524953791</v>
      </c>
      <c r="G138" s="59">
        <v>94</v>
      </c>
      <c r="H138" s="31"/>
    </row>
    <row r="139" spans="1:8" x14ac:dyDescent="0.25">
      <c r="A139" s="2" t="s">
        <v>128</v>
      </c>
      <c r="B139" s="4">
        <v>620</v>
      </c>
      <c r="C139" s="4">
        <v>105</v>
      </c>
      <c r="D139" s="4"/>
      <c r="E139" s="4">
        <f>SUM(Table3[[#This Row],[Open-ended/Permanent]:[Atypical ]])</f>
        <v>725</v>
      </c>
      <c r="F139" s="5">
        <v>0.14482758620689656</v>
      </c>
      <c r="G139" s="59">
        <v>139</v>
      </c>
      <c r="H139" s="31"/>
    </row>
    <row r="140" spans="1:8" x14ac:dyDescent="0.25">
      <c r="A140" s="2" t="s">
        <v>129</v>
      </c>
      <c r="B140" s="4">
        <v>1645</v>
      </c>
      <c r="C140" s="4">
        <v>315</v>
      </c>
      <c r="D140" s="4">
        <v>1485</v>
      </c>
      <c r="E140" s="4">
        <f>SUM(Table3[[#This Row],[Open-ended/Permanent]:[Atypical ]])</f>
        <v>3445</v>
      </c>
      <c r="F140" s="5">
        <v>0.52249637155297535</v>
      </c>
      <c r="G140" s="59">
        <v>45</v>
      </c>
      <c r="H140" s="31"/>
    </row>
    <row r="141" spans="1:8" x14ac:dyDescent="0.25">
      <c r="A141" s="2" t="s">
        <v>130</v>
      </c>
      <c r="B141" s="4">
        <v>550</v>
      </c>
      <c r="C141" s="4">
        <v>335</v>
      </c>
      <c r="D141" s="4">
        <v>355</v>
      </c>
      <c r="E141" s="4">
        <f>SUM(Table3[[#This Row],[Open-ended/Permanent]:[Atypical ]])</f>
        <v>1240</v>
      </c>
      <c r="F141" s="5">
        <v>0.55645161290322576</v>
      </c>
      <c r="G141" s="59">
        <v>31</v>
      </c>
      <c r="H141" s="31"/>
    </row>
    <row r="142" spans="1:8" x14ac:dyDescent="0.25">
      <c r="A142" s="2" t="s">
        <v>131</v>
      </c>
      <c r="B142" s="4">
        <v>580</v>
      </c>
      <c r="C142" s="4">
        <v>210</v>
      </c>
      <c r="D142" s="4"/>
      <c r="E142" s="4">
        <f>SUM(Table3[[#This Row],[Open-ended/Permanent]:[Atypical ]])</f>
        <v>790</v>
      </c>
      <c r="F142" s="5">
        <v>0.26582278481012656</v>
      </c>
      <c r="G142" s="59">
        <v>124</v>
      </c>
      <c r="H142" s="31"/>
    </row>
    <row r="143" spans="1:8" x14ac:dyDescent="0.25">
      <c r="A143" s="2" t="s">
        <v>132</v>
      </c>
      <c r="B143" s="4">
        <v>85</v>
      </c>
      <c r="C143" s="4">
        <v>10</v>
      </c>
      <c r="D143" s="4">
        <v>110</v>
      </c>
      <c r="E143" s="4">
        <f>SUM(Table3[[#This Row],[Open-ended/Permanent]:[Atypical ]])</f>
        <v>205</v>
      </c>
      <c r="F143" s="5">
        <v>0.58536585365853655</v>
      </c>
      <c r="G143" s="59">
        <v>27</v>
      </c>
      <c r="H143" s="31"/>
    </row>
    <row r="144" spans="1:8" x14ac:dyDescent="0.25">
      <c r="A144" s="2" t="s">
        <v>133</v>
      </c>
      <c r="B144" s="4">
        <v>40</v>
      </c>
      <c r="C144" s="4">
        <v>10</v>
      </c>
      <c r="D144" s="4">
        <v>10</v>
      </c>
      <c r="E144" s="4">
        <f>SUM(Table3[[#This Row],[Open-ended/Permanent]:[Atypical ]])</f>
        <v>60</v>
      </c>
      <c r="F144" s="5">
        <v>0.33333333333333331</v>
      </c>
      <c r="G144" s="59">
        <v>102</v>
      </c>
      <c r="H144" s="31"/>
    </row>
    <row r="145" spans="1:8" x14ac:dyDescent="0.25">
      <c r="A145" s="2" t="s">
        <v>134</v>
      </c>
      <c r="B145" s="4">
        <v>850</v>
      </c>
      <c r="C145" s="4">
        <v>85</v>
      </c>
      <c r="D145" s="4">
        <v>1215</v>
      </c>
      <c r="E145" s="4">
        <f>SUM(Table3[[#This Row],[Open-ended/Permanent]:[Atypical ]])</f>
        <v>2150</v>
      </c>
      <c r="F145" s="5">
        <v>0.60465116279069764</v>
      </c>
      <c r="G145" s="59">
        <v>24</v>
      </c>
      <c r="H145" s="31"/>
    </row>
    <row r="146" spans="1:8" x14ac:dyDescent="0.25">
      <c r="A146" s="2" t="s">
        <v>183</v>
      </c>
      <c r="B146" s="4">
        <v>185</v>
      </c>
      <c r="C146" s="4">
        <v>10</v>
      </c>
      <c r="D146" s="4">
        <v>95</v>
      </c>
      <c r="E146" s="4">
        <f>SUM(Table3[[#This Row],[Open-ended/Permanent]:[Atypical ]])</f>
        <v>290</v>
      </c>
      <c r="F146" s="5">
        <v>0.36206896551724138</v>
      </c>
      <c r="G146" s="59">
        <v>93</v>
      </c>
      <c r="H146" s="31"/>
    </row>
    <row r="147" spans="1:8" x14ac:dyDescent="0.25">
      <c r="A147" s="2" t="s">
        <v>135</v>
      </c>
      <c r="B147" s="4">
        <v>485</v>
      </c>
      <c r="C147" s="4">
        <v>280</v>
      </c>
      <c r="D147" s="4">
        <v>285</v>
      </c>
      <c r="E147" s="4">
        <f>SUM(Table3[[#This Row],[Open-ended/Permanent]:[Atypical ]])</f>
        <v>1050</v>
      </c>
      <c r="F147" s="5">
        <v>0.53809523809523807</v>
      </c>
      <c r="G147" s="59">
        <v>40</v>
      </c>
      <c r="H147" s="31"/>
    </row>
    <row r="148" spans="1:8" x14ac:dyDescent="0.25">
      <c r="A148" s="2" t="s">
        <v>136</v>
      </c>
      <c r="B148" s="4">
        <v>865</v>
      </c>
      <c r="C148" s="4">
        <v>255</v>
      </c>
      <c r="D148" s="4">
        <v>345</v>
      </c>
      <c r="E148" s="4">
        <f>SUM(Table3[[#This Row],[Open-ended/Permanent]:[Atypical ]])</f>
        <v>1465</v>
      </c>
      <c r="F148" s="5">
        <v>0.40955631399317405</v>
      </c>
      <c r="G148" s="59">
        <v>85</v>
      </c>
      <c r="H148" s="31"/>
    </row>
    <row r="149" spans="1:8" x14ac:dyDescent="0.25">
      <c r="A149" s="2" t="s">
        <v>137</v>
      </c>
      <c r="B149" s="4">
        <v>1140</v>
      </c>
      <c r="C149" s="4">
        <v>340</v>
      </c>
      <c r="D149" s="4">
        <v>490</v>
      </c>
      <c r="E149" s="4">
        <f>SUM(Table3[[#This Row],[Open-ended/Permanent]:[Atypical ]])</f>
        <v>1970</v>
      </c>
      <c r="F149" s="5">
        <v>0.42131979695431471</v>
      </c>
      <c r="G149" s="59">
        <v>78</v>
      </c>
      <c r="H149" s="31"/>
    </row>
    <row r="150" spans="1:8" x14ac:dyDescent="0.25">
      <c r="A150" s="2" t="s">
        <v>138</v>
      </c>
      <c r="B150" s="4">
        <v>895</v>
      </c>
      <c r="C150" s="4">
        <v>175</v>
      </c>
      <c r="D150" s="4">
        <v>565</v>
      </c>
      <c r="E150" s="4">
        <f>SUM(Table3[[#This Row],[Open-ended/Permanent]:[Atypical ]])</f>
        <v>1635</v>
      </c>
      <c r="F150" s="5">
        <v>0.45259938837920488</v>
      </c>
      <c r="G150" s="59">
        <v>61</v>
      </c>
      <c r="H150" s="31"/>
    </row>
    <row r="151" spans="1:8" x14ac:dyDescent="0.25">
      <c r="A151" s="2" t="s">
        <v>139</v>
      </c>
      <c r="B151" s="4">
        <v>605</v>
      </c>
      <c r="C151" s="4">
        <v>75</v>
      </c>
      <c r="D151" s="4">
        <v>180</v>
      </c>
      <c r="E151" s="4">
        <f>SUM(Table3[[#This Row],[Open-ended/Permanent]:[Atypical ]])</f>
        <v>860</v>
      </c>
      <c r="F151" s="5">
        <v>0.29651162790697677</v>
      </c>
      <c r="G151" s="59">
        <v>114</v>
      </c>
      <c r="H151" s="31"/>
    </row>
    <row r="152" spans="1:8" x14ac:dyDescent="0.25">
      <c r="A152" s="2" t="s">
        <v>140</v>
      </c>
      <c r="B152" s="4">
        <v>320</v>
      </c>
      <c r="C152" s="4">
        <v>45</v>
      </c>
      <c r="D152" s="4">
        <v>0</v>
      </c>
      <c r="E152" s="4">
        <f>SUM(Table3[[#This Row],[Open-ended/Permanent]:[Atypical ]])</f>
        <v>365</v>
      </c>
      <c r="F152" s="5">
        <v>0.12328767123287671</v>
      </c>
      <c r="G152" s="59">
        <v>145</v>
      </c>
      <c r="H152" s="31"/>
    </row>
    <row r="153" spans="1:8" x14ac:dyDescent="0.25">
      <c r="A153" s="2" t="s">
        <v>141</v>
      </c>
      <c r="B153" s="4">
        <v>630</v>
      </c>
      <c r="C153" s="4">
        <v>70</v>
      </c>
      <c r="D153" s="4">
        <v>75</v>
      </c>
      <c r="E153" s="4">
        <f>SUM(Table3[[#This Row],[Open-ended/Permanent]:[Atypical ]])</f>
        <v>775</v>
      </c>
      <c r="F153" s="5">
        <v>0.18709677419354839</v>
      </c>
      <c r="G153" s="59">
        <v>136</v>
      </c>
      <c r="H153" s="31"/>
    </row>
    <row r="154" spans="1:8" x14ac:dyDescent="0.25">
      <c r="A154" s="2" t="s">
        <v>142</v>
      </c>
      <c r="B154" s="4">
        <v>10</v>
      </c>
      <c r="C154" s="4">
        <v>0</v>
      </c>
      <c r="D154" s="4">
        <v>5</v>
      </c>
      <c r="E154" s="4">
        <f>SUM(Table3[[#This Row],[Open-ended/Permanent]:[Atypical ]])</f>
        <v>15</v>
      </c>
      <c r="F154" s="5">
        <v>0.33333333333333331</v>
      </c>
      <c r="G154" s="59">
        <v>103</v>
      </c>
      <c r="H154" s="31"/>
    </row>
    <row r="155" spans="1:8" x14ac:dyDescent="0.25">
      <c r="A155" s="2" t="s">
        <v>143</v>
      </c>
      <c r="B155" s="4">
        <v>805</v>
      </c>
      <c r="C155" s="4">
        <v>310</v>
      </c>
      <c r="D155" s="4">
        <v>285</v>
      </c>
      <c r="E155" s="4">
        <f>SUM(Table3[[#This Row],[Open-ended/Permanent]:[Atypical ]])</f>
        <v>1400</v>
      </c>
      <c r="F155" s="5">
        <v>0.42499999999999999</v>
      </c>
      <c r="G155" s="59">
        <v>75</v>
      </c>
      <c r="H155" s="31"/>
    </row>
    <row r="156" spans="1:8" x14ac:dyDescent="0.25">
      <c r="A156" s="2" t="s">
        <v>144</v>
      </c>
      <c r="B156" s="4">
        <v>3695</v>
      </c>
      <c r="C156" s="4">
        <v>125</v>
      </c>
      <c r="D156" s="4">
        <v>3080</v>
      </c>
      <c r="E156" s="4">
        <f>SUM(Table3[[#This Row],[Open-ended/Permanent]:[Atypical ]])</f>
        <v>6900</v>
      </c>
      <c r="F156" s="5">
        <v>0.46449275362318843</v>
      </c>
      <c r="G156" s="59">
        <v>58</v>
      </c>
      <c r="H156" s="31"/>
    </row>
    <row r="157" spans="1:8" x14ac:dyDescent="0.25">
      <c r="A157" s="2" t="s">
        <v>145</v>
      </c>
      <c r="B157" s="4">
        <v>1640</v>
      </c>
      <c r="C157" s="4">
        <v>105</v>
      </c>
      <c r="D157" s="4">
        <v>5</v>
      </c>
      <c r="E157" s="4">
        <f>SUM(Table3[[#This Row],[Open-ended/Permanent]:[Atypical ]])</f>
        <v>1750</v>
      </c>
      <c r="F157" s="5">
        <v>6.2857142857142861E-2</v>
      </c>
      <c r="G157" s="59">
        <v>154</v>
      </c>
      <c r="H157" s="31"/>
    </row>
    <row r="158" spans="1:8" x14ac:dyDescent="0.25">
      <c r="A158" s="2" t="s">
        <v>147</v>
      </c>
      <c r="B158" s="4">
        <v>1345</v>
      </c>
      <c r="C158" s="4">
        <v>670</v>
      </c>
      <c r="D158" s="4">
        <v>2010</v>
      </c>
      <c r="E158" s="4">
        <f>SUM(Table3[[#This Row],[Open-ended/Permanent]:[Atypical ]])</f>
        <v>4025</v>
      </c>
      <c r="F158" s="5">
        <v>0.66583850931677013</v>
      </c>
      <c r="G158" s="59">
        <v>11</v>
      </c>
      <c r="H158" s="31"/>
    </row>
    <row r="159" spans="1:8" x14ac:dyDescent="0.25">
      <c r="A159" s="2" t="s">
        <v>148</v>
      </c>
      <c r="B159" s="4">
        <v>1185</v>
      </c>
      <c r="C159" s="4">
        <v>305</v>
      </c>
      <c r="D159" s="4">
        <v>650</v>
      </c>
      <c r="E159" s="4">
        <f>SUM(Table3[[#This Row],[Open-ended/Permanent]:[Atypical ]])</f>
        <v>2140</v>
      </c>
      <c r="F159" s="5">
        <v>0.44626168224299068</v>
      </c>
      <c r="G159" s="59">
        <v>66</v>
      </c>
      <c r="H159" s="31"/>
    </row>
    <row r="160" spans="1:8" x14ac:dyDescent="0.25">
      <c r="A160" s="2" t="s">
        <v>149</v>
      </c>
      <c r="B160" s="4">
        <v>505</v>
      </c>
      <c r="C160" s="4">
        <v>20</v>
      </c>
      <c r="D160" s="4">
        <v>125</v>
      </c>
      <c r="E160" s="4">
        <f>SUM(Table3[[#This Row],[Open-ended/Permanent]:[Atypical ]])</f>
        <v>650</v>
      </c>
      <c r="F160" s="5">
        <v>0.22307692307692309</v>
      </c>
      <c r="G160" s="59">
        <v>131</v>
      </c>
      <c r="H160" s="31"/>
    </row>
    <row r="161" spans="1:8" x14ac:dyDescent="0.25">
      <c r="A161" s="2" t="s">
        <v>150</v>
      </c>
      <c r="B161" s="4">
        <v>365</v>
      </c>
      <c r="C161" s="4">
        <v>595</v>
      </c>
      <c r="D161" s="4">
        <v>5</v>
      </c>
      <c r="E161" s="4">
        <f>SUM(Table3[[#This Row],[Open-ended/Permanent]:[Atypical ]])</f>
        <v>965</v>
      </c>
      <c r="F161" s="5">
        <v>0.62176165803108807</v>
      </c>
      <c r="G161" s="59">
        <v>17</v>
      </c>
      <c r="H161" s="31"/>
    </row>
    <row r="162" spans="1:8" x14ac:dyDescent="0.25">
      <c r="A162" s="2" t="s">
        <v>151</v>
      </c>
      <c r="B162" s="4">
        <v>1050</v>
      </c>
      <c r="C162" s="4">
        <v>645</v>
      </c>
      <c r="D162" s="4">
        <v>120</v>
      </c>
      <c r="E162" s="4">
        <f>SUM(Table3[[#This Row],[Open-ended/Permanent]:[Atypical ]])</f>
        <v>1815</v>
      </c>
      <c r="F162" s="5">
        <v>0.42148760330578511</v>
      </c>
      <c r="G162" s="59">
        <v>77</v>
      </c>
      <c r="H162" s="31"/>
    </row>
    <row r="163" spans="1:8" x14ac:dyDescent="0.25">
      <c r="A163" s="2" t="s">
        <v>152</v>
      </c>
      <c r="B163" s="4">
        <v>375</v>
      </c>
      <c r="C163" s="4">
        <v>310</v>
      </c>
      <c r="D163" s="4"/>
      <c r="E163" s="4">
        <f>SUM(Table3[[#This Row],[Open-ended/Permanent]:[Atypical ]])</f>
        <v>685</v>
      </c>
      <c r="F163" s="5">
        <v>0.45255474452554745</v>
      </c>
      <c r="G163" s="59">
        <v>62</v>
      </c>
      <c r="H163" s="31"/>
    </row>
    <row r="164" spans="1:8" x14ac:dyDescent="0.25">
      <c r="A164" s="2" t="s">
        <v>153</v>
      </c>
      <c r="B164" s="4">
        <v>790</v>
      </c>
      <c r="C164" s="4">
        <v>25</v>
      </c>
      <c r="D164" s="4">
        <v>330</v>
      </c>
      <c r="E164" s="4">
        <f>SUM(Table3[[#This Row],[Open-ended/Permanent]:[Atypical ]])</f>
        <v>1145</v>
      </c>
      <c r="F164" s="5">
        <v>0.31004366812227074</v>
      </c>
      <c r="G164" s="59">
        <v>109</v>
      </c>
      <c r="H164" s="31"/>
    </row>
    <row r="165" spans="1:8" s="8" customFormat="1" x14ac:dyDescent="0.25">
      <c r="A165" s="2" t="s">
        <v>154</v>
      </c>
      <c r="B165" s="4">
        <v>440</v>
      </c>
      <c r="C165" s="4">
        <v>315</v>
      </c>
      <c r="D165" s="4"/>
      <c r="E165" s="4">
        <f>SUM(Table3[[#This Row],[Open-ended/Permanent]:[Atypical ]])</f>
        <v>755</v>
      </c>
      <c r="F165" s="5">
        <v>0.41721854304635764</v>
      </c>
      <c r="G165" s="59">
        <v>82</v>
      </c>
      <c r="H165" s="31"/>
    </row>
    <row r="166" spans="1:8" x14ac:dyDescent="0.25">
      <c r="A166" s="2" t="s">
        <v>184</v>
      </c>
      <c r="B166" s="4">
        <v>100</v>
      </c>
      <c r="C166" s="4">
        <v>10</v>
      </c>
      <c r="D166" s="4">
        <v>35</v>
      </c>
      <c r="E166" s="4">
        <f>SUM(Table3[[#This Row],[Open-ended/Permanent]:[Atypical ]])</f>
        <v>145</v>
      </c>
      <c r="F166" s="5">
        <v>0.31034482758620691</v>
      </c>
      <c r="G166" s="59">
        <v>108</v>
      </c>
      <c r="H166" s="31"/>
    </row>
    <row r="167" spans="1:8" x14ac:dyDescent="0.25">
      <c r="A167" s="2" t="s">
        <v>155</v>
      </c>
      <c r="B167" s="4">
        <v>310</v>
      </c>
      <c r="C167" s="4">
        <v>15</v>
      </c>
      <c r="D167" s="4">
        <v>100</v>
      </c>
      <c r="E167" s="4">
        <f>SUM(Table3[[#This Row],[Open-ended/Permanent]:[Atypical ]])</f>
        <v>425</v>
      </c>
      <c r="F167" s="5">
        <v>0.27058823529411763</v>
      </c>
      <c r="G167" s="59">
        <v>122</v>
      </c>
      <c r="H167" s="31"/>
    </row>
    <row r="168" spans="1:8" x14ac:dyDescent="0.25">
      <c r="A168" s="2" t="s">
        <v>156</v>
      </c>
      <c r="B168" s="4">
        <v>1060</v>
      </c>
      <c r="C168" s="4">
        <v>115</v>
      </c>
      <c r="D168" s="4">
        <v>620</v>
      </c>
      <c r="E168" s="4">
        <f>SUM(Table3[[#This Row],[Open-ended/Permanent]:[Atypical ]])</f>
        <v>1795</v>
      </c>
      <c r="F168" s="5">
        <v>0.40947075208913647</v>
      </c>
      <c r="G168" s="59">
        <v>86</v>
      </c>
      <c r="H168" s="31"/>
    </row>
    <row r="169" spans="1:8" x14ac:dyDescent="0.25">
      <c r="A169" s="6" t="s">
        <v>161</v>
      </c>
      <c r="B169" s="15">
        <v>119320</v>
      </c>
      <c r="C169" s="15">
        <v>36975</v>
      </c>
      <c r="D169" s="15">
        <v>62310</v>
      </c>
      <c r="E169" s="4">
        <f>SUM(Table3[[#This Row],[Open-ended/Permanent]:[Atypical ]])</f>
        <v>218605</v>
      </c>
      <c r="F169" s="16">
        <v>0.45417533908190572</v>
      </c>
      <c r="G169" s="62"/>
      <c r="H169" s="31"/>
    </row>
    <row r="170" spans="1:8" x14ac:dyDescent="0.25">
      <c r="A170" s="7"/>
      <c r="B170" s="7"/>
      <c r="C170" s="7"/>
      <c r="D170" s="7"/>
      <c r="E170" s="7"/>
      <c r="F170" s="7"/>
      <c r="G170"/>
    </row>
    <row r="171" spans="1:8" hidden="1" x14ac:dyDescent="0.25">
      <c r="A171" s="7"/>
      <c r="B171" s="7"/>
      <c r="C171" s="7"/>
      <c r="D171" s="7"/>
      <c r="E171" s="7"/>
      <c r="F171" s="7"/>
      <c r="G171">
        <v>107</v>
      </c>
    </row>
    <row r="172" spans="1:8" hidden="1" x14ac:dyDescent="0.25">
      <c r="A172" s="7"/>
      <c r="B172" s="7"/>
      <c r="C172" s="7"/>
      <c r="D172" s="7"/>
      <c r="E172" s="7"/>
      <c r="F172" s="7"/>
      <c r="G172">
        <v>34</v>
      </c>
    </row>
    <row r="173" spans="1:8" hidden="1" x14ac:dyDescent="0.25">
      <c r="A173" s="7"/>
      <c r="B173" s="7"/>
      <c r="C173" s="7"/>
      <c r="D173" s="7"/>
      <c r="E173" s="7"/>
      <c r="F173" s="7"/>
      <c r="G173">
        <v>128</v>
      </c>
    </row>
    <row r="174" spans="1:8" hidden="1" x14ac:dyDescent="0.25">
      <c r="A174" s="7"/>
      <c r="B174" s="7"/>
      <c r="C174" s="7"/>
      <c r="D174" s="7"/>
      <c r="E174" s="7"/>
      <c r="F174" s="7"/>
      <c r="G174">
        <v>15</v>
      </c>
    </row>
    <row r="175" spans="1:8" hidden="1" x14ac:dyDescent="0.25">
      <c r="A175" s="7"/>
      <c r="B175" s="7"/>
      <c r="C175" s="7"/>
      <c r="D175" s="7"/>
      <c r="E175" s="7"/>
      <c r="F175" s="7"/>
      <c r="G175">
        <v>97</v>
      </c>
    </row>
    <row r="176" spans="1:8" hidden="1" x14ac:dyDescent="0.25">
      <c r="A176" s="7"/>
      <c r="B176" s="7"/>
      <c r="C176" s="7"/>
      <c r="D176" s="7"/>
      <c r="E176" s="7"/>
      <c r="F176" s="7"/>
      <c r="G176">
        <v>56</v>
      </c>
    </row>
    <row r="177" spans="1:7" hidden="1" x14ac:dyDescent="0.25">
      <c r="A177" s="7"/>
      <c r="B177" s="7"/>
      <c r="C177" s="7"/>
      <c r="D177" s="7"/>
      <c r="E177" s="7"/>
      <c r="F177" s="7"/>
      <c r="G177">
        <v>14</v>
      </c>
    </row>
    <row r="178" spans="1:7" hidden="1" x14ac:dyDescent="0.25">
      <c r="A178" s="7"/>
      <c r="B178" s="7"/>
      <c r="C178" s="7"/>
      <c r="D178" s="7"/>
      <c r="E178" s="7"/>
      <c r="F178" s="7"/>
      <c r="G178">
        <v>116</v>
      </c>
    </row>
    <row r="179" spans="1:7" hidden="1" x14ac:dyDescent="0.25">
      <c r="A179" s="7"/>
      <c r="B179" s="7"/>
      <c r="C179" s="7"/>
      <c r="D179" s="7"/>
      <c r="E179" s="7"/>
      <c r="F179" s="7"/>
      <c r="G179">
        <v>140</v>
      </c>
    </row>
    <row r="180" spans="1:7" hidden="1" x14ac:dyDescent="0.25">
      <c r="A180" s="7"/>
      <c r="B180" s="7"/>
      <c r="C180" s="7"/>
      <c r="D180" s="7"/>
      <c r="E180" s="7"/>
      <c r="F180" s="7"/>
      <c r="G180">
        <v>98</v>
      </c>
    </row>
    <row r="181" spans="1:7" hidden="1" x14ac:dyDescent="0.25">
      <c r="A181" s="7"/>
      <c r="B181" s="7"/>
      <c r="C181" s="7"/>
      <c r="D181" s="7"/>
      <c r="E181" s="7"/>
      <c r="F181" s="7"/>
      <c r="G181">
        <v>51</v>
      </c>
    </row>
    <row r="182" spans="1:7" hidden="1" x14ac:dyDescent="0.25">
      <c r="A182" s="7"/>
      <c r="B182" s="7"/>
      <c r="C182" s="7"/>
      <c r="D182" s="7"/>
      <c r="E182" s="7"/>
      <c r="F182" s="7"/>
      <c r="G182">
        <v>72</v>
      </c>
    </row>
    <row r="183" spans="1:7" hidden="1" x14ac:dyDescent="0.25">
      <c r="A183" s="7"/>
      <c r="B183" s="7"/>
      <c r="C183" s="7"/>
      <c r="D183" s="7"/>
      <c r="E183" s="7"/>
      <c r="F183" s="7"/>
      <c r="G183">
        <v>47</v>
      </c>
    </row>
    <row r="184" spans="1:7" hidden="1" x14ac:dyDescent="0.25">
      <c r="A184" s="7"/>
      <c r="B184" s="7"/>
      <c r="C184" s="7"/>
      <c r="D184" s="7"/>
      <c r="E184" s="7"/>
      <c r="F184" s="7"/>
      <c r="G184">
        <v>41</v>
      </c>
    </row>
    <row r="185" spans="1:7" hidden="1" x14ac:dyDescent="0.25">
      <c r="A185" s="7"/>
      <c r="B185" s="7"/>
      <c r="C185" s="7"/>
      <c r="D185" s="7"/>
      <c r="E185" s="7"/>
      <c r="F185" s="7"/>
      <c r="G185">
        <v>13</v>
      </c>
    </row>
    <row r="186" spans="1:7" hidden="1" x14ac:dyDescent="0.25">
      <c r="A186" s="7"/>
      <c r="B186" s="7"/>
      <c r="C186" s="7"/>
      <c r="D186" s="7"/>
      <c r="E186" s="7"/>
      <c r="F186" s="7"/>
      <c r="G186">
        <v>148</v>
      </c>
    </row>
    <row r="187" spans="1:7" hidden="1" x14ac:dyDescent="0.25">
      <c r="A187" s="7"/>
      <c r="B187" s="7"/>
      <c r="C187" s="7"/>
      <c r="D187" s="7"/>
      <c r="E187" s="7"/>
      <c r="F187" s="7"/>
      <c r="G187">
        <v>49</v>
      </c>
    </row>
    <row r="188" spans="1:7" hidden="1" x14ac:dyDescent="0.25">
      <c r="A188" s="7"/>
      <c r="B188" s="7"/>
      <c r="C188" s="7"/>
      <c r="D188" s="7"/>
      <c r="E188" s="7"/>
      <c r="F188" s="7"/>
      <c r="G188">
        <v>73</v>
      </c>
    </row>
    <row r="189" spans="1:7" hidden="1" x14ac:dyDescent="0.25">
      <c r="A189" s="7"/>
      <c r="B189" s="7"/>
      <c r="C189" s="7"/>
      <c r="D189" s="7"/>
      <c r="E189" s="7"/>
      <c r="F189" s="7"/>
      <c r="G189">
        <v>30</v>
      </c>
    </row>
    <row r="190" spans="1:7" hidden="1" x14ac:dyDescent="0.25">
      <c r="A190" s="7"/>
      <c r="B190" s="7"/>
      <c r="C190" s="7"/>
      <c r="D190" s="7"/>
      <c r="E190" s="7"/>
      <c r="F190" s="7"/>
      <c r="G190">
        <v>118</v>
      </c>
    </row>
    <row r="191" spans="1:7" hidden="1" x14ac:dyDescent="0.25">
      <c r="A191" s="7"/>
      <c r="B191" s="7"/>
      <c r="C191" s="7"/>
      <c r="D191" s="7"/>
      <c r="E191" s="7"/>
      <c r="F191" s="7"/>
      <c r="G191">
        <v>162</v>
      </c>
    </row>
    <row r="192" spans="1:7" hidden="1" x14ac:dyDescent="0.25">
      <c r="A192" s="7"/>
      <c r="B192" s="7"/>
      <c r="C192" s="7"/>
      <c r="D192" s="7"/>
      <c r="E192" s="7"/>
      <c r="F192" s="7"/>
      <c r="G192">
        <v>39</v>
      </c>
    </row>
    <row r="193" spans="1:7" hidden="1" x14ac:dyDescent="0.25">
      <c r="A193" s="7"/>
      <c r="B193" s="7"/>
      <c r="C193" s="7"/>
      <c r="D193" s="7"/>
      <c r="E193" s="7"/>
      <c r="F193" s="7"/>
      <c r="G193">
        <v>156</v>
      </c>
    </row>
    <row r="194" spans="1:7" hidden="1" x14ac:dyDescent="0.25">
      <c r="A194" s="7"/>
      <c r="B194" s="7"/>
      <c r="C194" s="7"/>
      <c r="D194" s="7"/>
      <c r="E194" s="7"/>
      <c r="F194" s="7"/>
      <c r="G194">
        <v>59</v>
      </c>
    </row>
    <row r="195" spans="1:7" hidden="1" x14ac:dyDescent="0.25">
      <c r="A195" s="7"/>
      <c r="B195" s="7"/>
      <c r="C195" s="7"/>
      <c r="D195" s="7"/>
      <c r="E195" s="7"/>
      <c r="F195" s="7"/>
      <c r="G195">
        <v>91</v>
      </c>
    </row>
    <row r="196" spans="1:7" hidden="1" x14ac:dyDescent="0.25">
      <c r="A196" s="7"/>
      <c r="B196" s="7"/>
      <c r="C196" s="7"/>
      <c r="D196" s="7"/>
      <c r="E196" s="7"/>
      <c r="F196" s="7"/>
      <c r="G196">
        <v>106</v>
      </c>
    </row>
    <row r="197" spans="1:7" hidden="1" x14ac:dyDescent="0.25">
      <c r="A197" s="7"/>
      <c r="B197" s="7"/>
      <c r="C197" s="7"/>
      <c r="D197" s="7"/>
      <c r="E197" s="7"/>
      <c r="F197" s="7"/>
      <c r="G197">
        <v>22</v>
      </c>
    </row>
    <row r="198" spans="1:7" hidden="1" x14ac:dyDescent="0.25">
      <c r="A198" s="7"/>
      <c r="B198" s="7"/>
      <c r="C198" s="7"/>
      <c r="D198" s="7"/>
      <c r="E198" s="7"/>
      <c r="F198" s="7"/>
      <c r="G198">
        <v>53</v>
      </c>
    </row>
    <row r="199" spans="1:7" hidden="1" x14ac:dyDescent="0.25">
      <c r="A199" s="7"/>
      <c r="B199" s="7"/>
      <c r="C199" s="7"/>
      <c r="D199" s="7"/>
      <c r="E199" s="7"/>
      <c r="F199" s="7"/>
      <c r="G199">
        <v>135</v>
      </c>
    </row>
    <row r="200" spans="1:7" hidden="1" x14ac:dyDescent="0.25">
      <c r="A200" s="7"/>
      <c r="B200" s="7"/>
      <c r="C200" s="7"/>
      <c r="D200" s="7"/>
      <c r="E200" s="7"/>
      <c r="F200" s="7"/>
      <c r="G200">
        <v>146</v>
      </c>
    </row>
    <row r="201" spans="1:7" hidden="1" x14ac:dyDescent="0.25">
      <c r="A201" s="7"/>
      <c r="B201" s="7"/>
      <c r="C201" s="7"/>
      <c r="D201" s="7"/>
      <c r="E201" s="7"/>
      <c r="F201" s="7"/>
      <c r="G201">
        <v>68</v>
      </c>
    </row>
    <row r="202" spans="1:7" hidden="1" x14ac:dyDescent="0.25">
      <c r="A202" s="7"/>
      <c r="B202" s="7"/>
      <c r="C202" s="7"/>
      <c r="D202" s="7"/>
      <c r="E202" s="7"/>
      <c r="F202" s="7"/>
      <c r="G202">
        <v>159</v>
      </c>
    </row>
    <row r="203" spans="1:7" hidden="1" x14ac:dyDescent="0.25">
      <c r="A203" s="7"/>
      <c r="B203" s="7"/>
      <c r="C203" s="7"/>
      <c r="D203" s="7"/>
      <c r="E203" s="7"/>
      <c r="F203" s="7"/>
      <c r="G203">
        <v>92</v>
      </c>
    </row>
    <row r="204" spans="1:7" hidden="1" x14ac:dyDescent="0.25">
      <c r="A204" s="7"/>
      <c r="B204" s="7"/>
      <c r="C204" s="7"/>
      <c r="D204" s="7"/>
      <c r="E204" s="7"/>
      <c r="F204" s="7"/>
      <c r="G204">
        <v>63</v>
      </c>
    </row>
    <row r="205" spans="1:7" hidden="1" x14ac:dyDescent="0.25">
      <c r="A205" s="7"/>
      <c r="B205" s="7"/>
      <c r="C205" s="7"/>
      <c r="D205" s="7"/>
      <c r="E205" s="7"/>
      <c r="F205" s="7"/>
      <c r="G205">
        <v>95</v>
      </c>
    </row>
    <row r="206" spans="1:7" hidden="1" x14ac:dyDescent="0.25">
      <c r="A206" s="7"/>
      <c r="B206" s="7"/>
      <c r="C206" s="7"/>
      <c r="D206" s="7"/>
      <c r="E206" s="7"/>
      <c r="F206" s="7"/>
      <c r="G206">
        <v>130</v>
      </c>
    </row>
    <row r="207" spans="1:7" hidden="1" x14ac:dyDescent="0.25">
      <c r="A207" s="7"/>
      <c r="B207" s="7"/>
      <c r="C207" s="7"/>
      <c r="D207" s="7"/>
      <c r="E207" s="7"/>
      <c r="F207" s="7"/>
      <c r="G207">
        <v>44</v>
      </c>
    </row>
    <row r="208" spans="1:7" hidden="1" x14ac:dyDescent="0.25">
      <c r="A208" s="7"/>
      <c r="B208" s="7"/>
      <c r="C208" s="7"/>
      <c r="D208" s="7"/>
      <c r="E208" s="7"/>
      <c r="F208" s="7"/>
      <c r="G208">
        <v>32</v>
      </c>
    </row>
    <row r="209" spans="1:7" hidden="1" x14ac:dyDescent="0.25">
      <c r="A209" s="7"/>
      <c r="B209" s="7"/>
      <c r="C209" s="7"/>
      <c r="D209" s="7"/>
      <c r="E209" s="7"/>
      <c r="F209" s="7"/>
      <c r="G209">
        <v>96</v>
      </c>
    </row>
    <row r="210" spans="1:7" hidden="1" x14ac:dyDescent="0.25">
      <c r="A210" s="7"/>
      <c r="B210" s="7"/>
      <c r="C210" s="7"/>
      <c r="D210" s="7"/>
      <c r="E210" s="7"/>
      <c r="F210" s="7"/>
      <c r="G210">
        <v>81</v>
      </c>
    </row>
    <row r="211" spans="1:7" hidden="1" x14ac:dyDescent="0.25">
      <c r="A211" s="7"/>
      <c r="B211" s="7"/>
      <c r="C211" s="7"/>
      <c r="D211" s="7"/>
      <c r="E211" s="7"/>
      <c r="F211" s="7"/>
      <c r="G211">
        <v>64</v>
      </c>
    </row>
    <row r="212" spans="1:7" hidden="1" x14ac:dyDescent="0.25">
      <c r="A212" s="7"/>
      <c r="B212" s="7"/>
      <c r="C212" s="7"/>
      <c r="D212" s="7"/>
      <c r="E212" s="7"/>
      <c r="F212" s="7"/>
      <c r="G212">
        <v>132</v>
      </c>
    </row>
    <row r="213" spans="1:7" hidden="1" x14ac:dyDescent="0.25">
      <c r="A213" s="7"/>
      <c r="B213" s="7"/>
      <c r="C213" s="7"/>
      <c r="D213" s="7"/>
      <c r="E213" s="7"/>
      <c r="F213" s="7"/>
      <c r="G213">
        <v>99</v>
      </c>
    </row>
    <row r="214" spans="1:7" hidden="1" x14ac:dyDescent="0.25">
      <c r="A214" s="7"/>
      <c r="B214" s="7"/>
      <c r="C214" s="7"/>
      <c r="D214" s="7"/>
      <c r="E214" s="7"/>
      <c r="F214" s="7"/>
      <c r="G214">
        <v>67</v>
      </c>
    </row>
    <row r="215" spans="1:7" hidden="1" x14ac:dyDescent="0.25">
      <c r="A215" s="7"/>
      <c r="B215" s="7"/>
      <c r="C215" s="7"/>
      <c r="D215" s="7"/>
      <c r="E215" s="7"/>
      <c r="F215" s="7"/>
      <c r="G215">
        <v>74</v>
      </c>
    </row>
    <row r="216" spans="1:7" hidden="1" x14ac:dyDescent="0.25">
      <c r="A216" s="7"/>
      <c r="B216" s="7"/>
      <c r="C216" s="7"/>
      <c r="D216" s="7"/>
      <c r="E216" s="7"/>
      <c r="F216" s="7"/>
      <c r="G216">
        <v>48</v>
      </c>
    </row>
    <row r="217" spans="1:7" hidden="1" x14ac:dyDescent="0.25">
      <c r="A217" s="7"/>
      <c r="B217" s="7"/>
      <c r="C217" s="7"/>
      <c r="D217" s="7"/>
      <c r="E217" s="7"/>
      <c r="F217" s="7"/>
      <c r="G217">
        <v>79</v>
      </c>
    </row>
    <row r="218" spans="1:7" hidden="1" x14ac:dyDescent="0.25">
      <c r="A218" s="7"/>
      <c r="B218" s="7"/>
      <c r="C218" s="7"/>
      <c r="D218" s="7"/>
      <c r="E218" s="7"/>
      <c r="F218" s="7"/>
      <c r="G218">
        <v>76</v>
      </c>
    </row>
    <row r="219" spans="1:7" hidden="1" x14ac:dyDescent="0.25">
      <c r="A219" s="7"/>
      <c r="B219" s="7"/>
      <c r="C219" s="7"/>
      <c r="D219" s="7"/>
      <c r="E219" s="7"/>
      <c r="F219" s="7"/>
      <c r="G219">
        <v>129</v>
      </c>
    </row>
    <row r="220" spans="1:7" hidden="1" x14ac:dyDescent="0.25">
      <c r="A220" s="7"/>
      <c r="B220" s="7"/>
      <c r="C220" s="7"/>
      <c r="D220" s="7"/>
      <c r="E220" s="7"/>
      <c r="F220" s="7"/>
      <c r="G220">
        <v>60</v>
      </c>
    </row>
    <row r="221" spans="1:7" hidden="1" x14ac:dyDescent="0.25">
      <c r="A221" s="7"/>
      <c r="B221" s="7"/>
      <c r="C221" s="7"/>
      <c r="D221" s="7"/>
      <c r="E221" s="7"/>
      <c r="F221" s="7"/>
      <c r="G221">
        <v>28</v>
      </c>
    </row>
    <row r="222" spans="1:7" hidden="1" x14ac:dyDescent="0.25">
      <c r="A222" s="7"/>
      <c r="B222" s="7"/>
      <c r="C222" s="7"/>
      <c r="D222" s="7"/>
      <c r="E222" s="7"/>
      <c r="F222" s="7"/>
      <c r="G222">
        <v>2</v>
      </c>
    </row>
    <row r="223" spans="1:7" hidden="1" x14ac:dyDescent="0.25">
      <c r="A223" s="7"/>
      <c r="B223" s="7"/>
      <c r="C223" s="7"/>
      <c r="D223" s="7"/>
      <c r="E223" s="7"/>
      <c r="F223" s="7"/>
      <c r="G223">
        <v>9</v>
      </c>
    </row>
    <row r="224" spans="1:7" hidden="1" x14ac:dyDescent="0.25">
      <c r="A224" s="7"/>
      <c r="B224" s="7"/>
      <c r="C224" s="7"/>
      <c r="D224" s="7"/>
      <c r="E224" s="7"/>
      <c r="F224" s="7"/>
      <c r="G224">
        <v>163</v>
      </c>
    </row>
    <row r="225" spans="1:7" hidden="1" x14ac:dyDescent="0.25">
      <c r="A225" s="7"/>
      <c r="B225" s="7"/>
      <c r="C225" s="7"/>
      <c r="D225" s="7"/>
      <c r="E225" s="7"/>
      <c r="F225" s="7"/>
      <c r="G225">
        <v>5</v>
      </c>
    </row>
    <row r="226" spans="1:7" hidden="1" x14ac:dyDescent="0.25">
      <c r="A226" s="7"/>
      <c r="B226" s="7"/>
      <c r="C226" s="7"/>
      <c r="D226" s="7"/>
      <c r="E226" s="7"/>
      <c r="F226" s="7"/>
      <c r="G226">
        <v>35</v>
      </c>
    </row>
    <row r="227" spans="1:7" hidden="1" x14ac:dyDescent="0.25">
      <c r="A227" s="7"/>
      <c r="B227" s="7"/>
      <c r="C227" s="7"/>
      <c r="D227" s="7"/>
      <c r="E227" s="7"/>
      <c r="F227" s="7"/>
      <c r="G227">
        <v>84</v>
      </c>
    </row>
    <row r="228" spans="1:7" hidden="1" x14ac:dyDescent="0.25">
      <c r="A228" s="7"/>
      <c r="B228" s="7"/>
      <c r="C228" s="7"/>
      <c r="D228" s="7"/>
      <c r="E228" s="7"/>
      <c r="F228" s="7"/>
      <c r="G228">
        <v>50</v>
      </c>
    </row>
    <row r="229" spans="1:7" hidden="1" x14ac:dyDescent="0.25">
      <c r="A229" s="7"/>
      <c r="B229" s="7"/>
      <c r="C229" s="7"/>
      <c r="D229" s="7"/>
      <c r="E229" s="7"/>
      <c r="F229" s="7"/>
      <c r="G229">
        <v>69</v>
      </c>
    </row>
    <row r="230" spans="1:7" hidden="1" x14ac:dyDescent="0.25">
      <c r="A230" s="7"/>
      <c r="B230" s="7"/>
      <c r="C230" s="7"/>
      <c r="D230" s="7"/>
      <c r="E230" s="7"/>
      <c r="F230" s="7"/>
      <c r="G230">
        <v>57</v>
      </c>
    </row>
    <row r="231" spans="1:7" hidden="1" x14ac:dyDescent="0.25">
      <c r="A231" s="7"/>
      <c r="B231" s="7"/>
      <c r="C231" s="7"/>
      <c r="D231" s="7"/>
      <c r="E231" s="7"/>
      <c r="F231" s="7"/>
      <c r="G231">
        <v>88</v>
      </c>
    </row>
    <row r="232" spans="1:7" hidden="1" x14ac:dyDescent="0.25">
      <c r="A232" s="7"/>
      <c r="B232" s="7"/>
      <c r="C232" s="7"/>
      <c r="D232" s="7"/>
      <c r="E232" s="7"/>
      <c r="F232" s="7"/>
      <c r="G232">
        <v>16</v>
      </c>
    </row>
    <row r="233" spans="1:7" hidden="1" x14ac:dyDescent="0.25">
      <c r="A233" s="7"/>
      <c r="B233" s="7"/>
      <c r="C233" s="7"/>
      <c r="D233" s="7"/>
      <c r="E233" s="7"/>
      <c r="F233" s="7"/>
      <c r="G233">
        <v>43</v>
      </c>
    </row>
    <row r="234" spans="1:7" hidden="1" x14ac:dyDescent="0.25">
      <c r="A234" s="7"/>
      <c r="B234" s="7"/>
      <c r="C234" s="7"/>
      <c r="D234" s="7"/>
      <c r="E234" s="7"/>
      <c r="F234" s="7"/>
      <c r="G234">
        <v>105</v>
      </c>
    </row>
    <row r="235" spans="1:7" hidden="1" x14ac:dyDescent="0.25">
      <c r="A235" s="7"/>
      <c r="B235" s="7"/>
      <c r="C235" s="7"/>
      <c r="D235" s="7"/>
      <c r="E235" s="7"/>
      <c r="F235" s="7"/>
      <c r="G235">
        <v>133</v>
      </c>
    </row>
    <row r="236" spans="1:7" hidden="1" x14ac:dyDescent="0.25">
      <c r="A236" s="7"/>
      <c r="B236" s="7"/>
      <c r="C236" s="7"/>
      <c r="D236" s="7"/>
      <c r="E236" s="7"/>
      <c r="F236" s="7"/>
      <c r="G236">
        <v>119</v>
      </c>
    </row>
    <row r="237" spans="1:7" hidden="1" x14ac:dyDescent="0.25">
      <c r="A237" s="7"/>
      <c r="B237" s="7"/>
      <c r="C237" s="7"/>
      <c r="D237" s="7"/>
      <c r="E237" s="7"/>
      <c r="F237" s="7"/>
      <c r="G237">
        <v>117</v>
      </c>
    </row>
    <row r="238" spans="1:7" hidden="1" x14ac:dyDescent="0.25">
      <c r="A238" s="7"/>
      <c r="B238" s="7"/>
      <c r="C238" s="7"/>
      <c r="D238" s="7"/>
      <c r="E238" s="7"/>
      <c r="F238" s="7"/>
      <c r="G238">
        <v>138</v>
      </c>
    </row>
    <row r="239" spans="1:7" hidden="1" x14ac:dyDescent="0.25">
      <c r="A239" s="7"/>
      <c r="B239" s="7"/>
      <c r="C239" s="7"/>
      <c r="D239" s="7"/>
      <c r="E239" s="7"/>
      <c r="F239" s="7"/>
      <c r="G239">
        <v>71</v>
      </c>
    </row>
    <row r="240" spans="1:7" hidden="1" x14ac:dyDescent="0.25">
      <c r="A240" s="7"/>
      <c r="B240" s="7"/>
      <c r="C240" s="7"/>
      <c r="D240" s="7"/>
      <c r="E240" s="7"/>
      <c r="F240" s="7"/>
      <c r="G240">
        <v>155</v>
      </c>
    </row>
    <row r="241" spans="1:7" hidden="1" x14ac:dyDescent="0.25">
      <c r="A241" s="7"/>
      <c r="B241" s="7"/>
      <c r="C241" s="7"/>
      <c r="D241" s="7"/>
      <c r="E241" s="7"/>
      <c r="F241" s="7"/>
      <c r="G241">
        <v>4</v>
      </c>
    </row>
    <row r="242" spans="1:7" hidden="1" x14ac:dyDescent="0.25">
      <c r="A242" s="7"/>
      <c r="B242" s="7"/>
      <c r="C242" s="7"/>
      <c r="D242" s="7"/>
      <c r="E242" s="7"/>
      <c r="F242" s="7"/>
      <c r="G242">
        <v>149</v>
      </c>
    </row>
    <row r="243" spans="1:7" hidden="1" x14ac:dyDescent="0.25">
      <c r="A243" s="7"/>
      <c r="B243" s="7"/>
      <c r="C243" s="7"/>
      <c r="D243" s="7"/>
      <c r="E243" s="7"/>
      <c r="F243" s="7"/>
      <c r="G243">
        <v>20</v>
      </c>
    </row>
    <row r="244" spans="1:7" hidden="1" x14ac:dyDescent="0.25">
      <c r="A244" s="7"/>
      <c r="B244" s="7"/>
      <c r="C244" s="7"/>
      <c r="D244" s="7"/>
      <c r="E244" s="7"/>
      <c r="F244" s="7"/>
      <c r="G244">
        <v>151</v>
      </c>
    </row>
    <row r="245" spans="1:7" hidden="1" x14ac:dyDescent="0.25">
      <c r="A245" s="7"/>
      <c r="B245" s="7"/>
      <c r="C245" s="7"/>
      <c r="D245" s="7"/>
      <c r="E245" s="7"/>
      <c r="F245" s="7"/>
      <c r="G245">
        <v>23</v>
      </c>
    </row>
    <row r="246" spans="1:7" hidden="1" x14ac:dyDescent="0.25">
      <c r="A246" s="7"/>
      <c r="B246" s="7"/>
      <c r="C246" s="7"/>
      <c r="D246" s="7"/>
      <c r="E246" s="7"/>
      <c r="F246" s="7"/>
      <c r="G246">
        <v>115</v>
      </c>
    </row>
    <row r="247" spans="1:7" hidden="1" x14ac:dyDescent="0.25">
      <c r="A247" s="7"/>
      <c r="B247" s="7"/>
      <c r="C247" s="7"/>
      <c r="D247" s="7"/>
      <c r="E247" s="7"/>
      <c r="F247" s="7"/>
      <c r="G247">
        <v>7</v>
      </c>
    </row>
    <row r="248" spans="1:7" hidden="1" x14ac:dyDescent="0.25">
      <c r="A248" s="7"/>
      <c r="B248" s="7"/>
      <c r="C248" s="7"/>
      <c r="D248" s="7"/>
      <c r="E248" s="7"/>
      <c r="F248" s="7"/>
      <c r="G248">
        <v>12</v>
      </c>
    </row>
    <row r="249" spans="1:7" hidden="1" x14ac:dyDescent="0.25">
      <c r="A249" s="7"/>
      <c r="B249" s="7"/>
      <c r="C249" s="7"/>
      <c r="D249" s="7"/>
      <c r="E249" s="7"/>
      <c r="F249" s="7"/>
      <c r="G249">
        <v>19</v>
      </c>
    </row>
    <row r="250" spans="1:7" hidden="1" x14ac:dyDescent="0.25">
      <c r="A250" s="7"/>
      <c r="B250" s="7"/>
      <c r="C250" s="7"/>
      <c r="D250" s="7"/>
      <c r="E250" s="7"/>
      <c r="F250" s="7"/>
      <c r="G250">
        <v>104</v>
      </c>
    </row>
    <row r="251" spans="1:7" hidden="1" x14ac:dyDescent="0.25">
      <c r="A251" s="7"/>
      <c r="B251" s="7"/>
      <c r="C251" s="7"/>
      <c r="D251" s="7"/>
      <c r="E251" s="7"/>
      <c r="F251" s="7"/>
      <c r="G251">
        <v>121</v>
      </c>
    </row>
    <row r="252" spans="1:7" hidden="1" x14ac:dyDescent="0.25">
      <c r="A252" s="7"/>
      <c r="B252" s="7"/>
      <c r="C252" s="7"/>
      <c r="D252" s="7"/>
      <c r="E252" s="7"/>
      <c r="F252" s="7"/>
      <c r="G252">
        <v>112</v>
      </c>
    </row>
    <row r="253" spans="1:7" hidden="1" x14ac:dyDescent="0.25">
      <c r="A253" s="7"/>
      <c r="B253" s="7"/>
      <c r="C253" s="7"/>
      <c r="D253" s="7"/>
      <c r="E253" s="7"/>
      <c r="F253" s="7"/>
      <c r="G253">
        <v>100</v>
      </c>
    </row>
    <row r="254" spans="1:7" hidden="1" x14ac:dyDescent="0.25">
      <c r="A254" s="7"/>
      <c r="B254" s="7"/>
      <c r="C254" s="7"/>
      <c r="D254" s="7"/>
      <c r="E254" s="7"/>
      <c r="F254" s="7"/>
      <c r="G254">
        <v>89</v>
      </c>
    </row>
    <row r="255" spans="1:7" hidden="1" x14ac:dyDescent="0.25">
      <c r="A255" s="7"/>
      <c r="B255" s="7"/>
      <c r="C255" s="7"/>
      <c r="D255" s="7"/>
      <c r="E255" s="7"/>
      <c r="F255" s="7"/>
      <c r="G255">
        <v>123</v>
      </c>
    </row>
    <row r="256" spans="1:7" hidden="1" x14ac:dyDescent="0.25">
      <c r="A256" s="7"/>
      <c r="B256" s="7"/>
      <c r="C256" s="7"/>
      <c r="D256" s="7"/>
      <c r="E256" s="7"/>
      <c r="F256" s="7"/>
      <c r="G256">
        <v>1</v>
      </c>
    </row>
    <row r="257" spans="1:7" hidden="1" x14ac:dyDescent="0.25">
      <c r="A257" s="7"/>
      <c r="B257" s="7"/>
      <c r="C257" s="7"/>
      <c r="D257" s="7"/>
      <c r="E257" s="7"/>
      <c r="F257" s="7"/>
      <c r="G257">
        <v>152</v>
      </c>
    </row>
    <row r="258" spans="1:7" hidden="1" x14ac:dyDescent="0.25">
      <c r="A258" s="7"/>
      <c r="B258" s="7"/>
      <c r="C258" s="7"/>
      <c r="D258" s="7"/>
      <c r="E258" s="7"/>
      <c r="F258" s="7"/>
      <c r="G258">
        <v>137</v>
      </c>
    </row>
    <row r="259" spans="1:7" hidden="1" x14ac:dyDescent="0.25">
      <c r="A259" s="7"/>
      <c r="B259" s="7"/>
      <c r="C259" s="7"/>
      <c r="D259" s="7"/>
      <c r="E259" s="7"/>
      <c r="F259" s="7"/>
      <c r="G259">
        <v>3</v>
      </c>
    </row>
    <row r="260" spans="1:7" hidden="1" x14ac:dyDescent="0.25">
      <c r="A260" s="7"/>
      <c r="B260" s="7"/>
      <c r="C260" s="7"/>
      <c r="D260" s="7"/>
      <c r="E260" s="7"/>
      <c r="F260" s="7"/>
      <c r="G260">
        <v>87</v>
      </c>
    </row>
    <row r="261" spans="1:7" hidden="1" x14ac:dyDescent="0.25">
      <c r="A261" s="7"/>
      <c r="B261" s="7"/>
      <c r="C261" s="7"/>
      <c r="D261" s="7"/>
      <c r="E261" s="7"/>
      <c r="F261" s="7"/>
      <c r="G261">
        <v>161</v>
      </c>
    </row>
    <row r="262" spans="1:7" hidden="1" x14ac:dyDescent="0.25">
      <c r="A262" s="7"/>
      <c r="B262" s="7"/>
      <c r="C262" s="7"/>
      <c r="D262" s="7"/>
      <c r="E262" s="7"/>
      <c r="F262" s="7"/>
      <c r="G262">
        <v>142</v>
      </c>
    </row>
    <row r="263" spans="1:7" hidden="1" x14ac:dyDescent="0.25">
      <c r="A263" s="7"/>
      <c r="B263" s="7"/>
      <c r="C263" s="7"/>
      <c r="D263" s="7"/>
      <c r="E263" s="7"/>
      <c r="F263" s="7"/>
      <c r="G263">
        <v>29</v>
      </c>
    </row>
    <row r="264" spans="1:7" hidden="1" x14ac:dyDescent="0.25">
      <c r="A264" s="7"/>
      <c r="B264" s="7"/>
      <c r="C264" s="7"/>
      <c r="D264" s="7"/>
      <c r="E264" s="7"/>
      <c r="F264" s="7"/>
      <c r="G264">
        <v>25</v>
      </c>
    </row>
    <row r="265" spans="1:7" hidden="1" x14ac:dyDescent="0.25">
      <c r="A265" s="7"/>
      <c r="B265" s="7"/>
      <c r="C265" s="7"/>
      <c r="D265" s="7"/>
      <c r="E265" s="7"/>
      <c r="F265" s="7"/>
      <c r="G265">
        <v>101</v>
      </c>
    </row>
    <row r="266" spans="1:7" hidden="1" x14ac:dyDescent="0.25">
      <c r="A266" s="7"/>
      <c r="B266" s="7"/>
      <c r="C266" s="7"/>
      <c r="D266" s="7"/>
      <c r="E266" s="7"/>
      <c r="F266" s="7"/>
      <c r="G266">
        <v>70</v>
      </c>
    </row>
    <row r="267" spans="1:7" hidden="1" x14ac:dyDescent="0.25">
      <c r="A267" s="7"/>
      <c r="B267" s="7"/>
      <c r="C267" s="7"/>
      <c r="D267" s="7"/>
      <c r="E267" s="7"/>
      <c r="F267" s="7"/>
      <c r="G267">
        <v>90</v>
      </c>
    </row>
    <row r="268" spans="1:7" hidden="1" x14ac:dyDescent="0.25">
      <c r="A268" s="7"/>
      <c r="B268" s="7"/>
      <c r="C268" s="7"/>
      <c r="D268" s="7"/>
      <c r="E268" s="7"/>
      <c r="F268" s="7"/>
      <c r="G268">
        <v>36</v>
      </c>
    </row>
    <row r="269" spans="1:7" hidden="1" x14ac:dyDescent="0.25">
      <c r="A269" s="7"/>
      <c r="B269" s="7"/>
      <c r="C269" s="7"/>
      <c r="D269" s="7"/>
      <c r="E269" s="7"/>
      <c r="F269" s="7"/>
      <c r="G269">
        <v>150</v>
      </c>
    </row>
    <row r="270" spans="1:7" hidden="1" x14ac:dyDescent="0.25">
      <c r="A270" s="7"/>
      <c r="B270" s="7"/>
      <c r="C270" s="7"/>
      <c r="D270" s="7"/>
      <c r="E270" s="7"/>
      <c r="F270" s="7"/>
      <c r="G270">
        <v>158</v>
      </c>
    </row>
    <row r="271" spans="1:7" hidden="1" x14ac:dyDescent="0.25">
      <c r="A271" s="7"/>
      <c r="B271" s="7"/>
      <c r="C271" s="7"/>
      <c r="D271" s="7"/>
      <c r="E271" s="7"/>
      <c r="F271" s="7"/>
      <c r="G271">
        <v>94</v>
      </c>
    </row>
    <row r="272" spans="1:7" hidden="1" x14ac:dyDescent="0.25">
      <c r="A272" s="7"/>
      <c r="B272" s="7"/>
      <c r="C272" s="7"/>
      <c r="D272" s="7"/>
      <c r="E272" s="7"/>
      <c r="F272" s="7"/>
      <c r="G272">
        <v>139</v>
      </c>
    </row>
    <row r="273" spans="1:7" hidden="1" x14ac:dyDescent="0.25">
      <c r="A273" s="7"/>
      <c r="B273" s="7"/>
      <c r="C273" s="7"/>
      <c r="D273" s="7"/>
      <c r="E273" s="7"/>
      <c r="F273" s="7"/>
      <c r="G273">
        <v>45</v>
      </c>
    </row>
    <row r="274" spans="1:7" hidden="1" x14ac:dyDescent="0.25">
      <c r="A274" s="7"/>
      <c r="B274" s="7"/>
      <c r="C274" s="7"/>
      <c r="D274" s="7"/>
      <c r="E274" s="7"/>
      <c r="F274" s="7"/>
      <c r="G274">
        <v>31</v>
      </c>
    </row>
    <row r="275" spans="1:7" hidden="1" x14ac:dyDescent="0.25">
      <c r="A275" s="7"/>
      <c r="B275" s="7"/>
      <c r="C275" s="7"/>
      <c r="D275" s="7"/>
      <c r="E275" s="7"/>
      <c r="F275" s="7"/>
      <c r="G275">
        <v>124</v>
      </c>
    </row>
    <row r="276" spans="1:7" hidden="1" x14ac:dyDescent="0.25">
      <c r="A276" s="7"/>
      <c r="B276" s="7"/>
      <c r="C276" s="7"/>
      <c r="D276" s="7"/>
      <c r="E276" s="7"/>
      <c r="F276" s="7"/>
      <c r="G276">
        <v>27</v>
      </c>
    </row>
    <row r="277" spans="1:7" hidden="1" x14ac:dyDescent="0.25">
      <c r="A277" s="7"/>
      <c r="B277" s="7"/>
      <c r="C277" s="7"/>
      <c r="D277" s="7"/>
      <c r="E277" s="7"/>
      <c r="F277" s="7"/>
      <c r="G277">
        <v>102</v>
      </c>
    </row>
    <row r="278" spans="1:7" hidden="1" x14ac:dyDescent="0.25">
      <c r="A278" s="7"/>
      <c r="B278" s="7"/>
      <c r="C278" s="7"/>
      <c r="D278" s="7"/>
      <c r="E278" s="7"/>
      <c r="F278" s="7"/>
      <c r="G278">
        <v>24</v>
      </c>
    </row>
    <row r="279" spans="1:7" hidden="1" x14ac:dyDescent="0.25">
      <c r="A279" s="7"/>
      <c r="B279" s="7"/>
      <c r="C279" s="7"/>
      <c r="D279" s="7"/>
      <c r="E279" s="7"/>
      <c r="F279" s="7"/>
      <c r="G279">
        <v>93</v>
      </c>
    </row>
    <row r="280" spans="1:7" hidden="1" x14ac:dyDescent="0.25">
      <c r="A280" s="7"/>
      <c r="B280" s="7"/>
      <c r="C280" s="7"/>
      <c r="D280" s="7"/>
      <c r="E280" s="7"/>
      <c r="F280" s="7"/>
      <c r="G280">
        <v>40</v>
      </c>
    </row>
    <row r="281" spans="1:7" hidden="1" x14ac:dyDescent="0.25">
      <c r="A281" s="7"/>
      <c r="B281" s="7"/>
      <c r="C281" s="7"/>
      <c r="D281" s="7"/>
      <c r="E281" s="7"/>
      <c r="F281" s="7"/>
      <c r="G281">
        <v>85</v>
      </c>
    </row>
    <row r="282" spans="1:7" hidden="1" x14ac:dyDescent="0.25">
      <c r="A282" s="7"/>
      <c r="B282" s="7"/>
      <c r="C282" s="7"/>
      <c r="D282" s="7"/>
      <c r="E282" s="7"/>
      <c r="F282" s="7"/>
      <c r="G282">
        <v>78</v>
      </c>
    </row>
    <row r="283" spans="1:7" hidden="1" x14ac:dyDescent="0.25">
      <c r="A283" s="7"/>
      <c r="B283" s="7"/>
      <c r="C283" s="7"/>
      <c r="D283" s="7"/>
      <c r="E283" s="7"/>
      <c r="F283" s="7"/>
      <c r="G283">
        <v>61</v>
      </c>
    </row>
    <row r="284" spans="1:7" hidden="1" x14ac:dyDescent="0.25">
      <c r="A284" s="7"/>
      <c r="B284" s="7"/>
      <c r="C284" s="7"/>
      <c r="D284" s="7"/>
      <c r="E284" s="7"/>
      <c r="F284" s="7"/>
      <c r="G284">
        <v>114</v>
      </c>
    </row>
    <row r="285" spans="1:7" hidden="1" x14ac:dyDescent="0.25">
      <c r="A285" s="7"/>
      <c r="B285" s="7"/>
      <c r="C285" s="7"/>
      <c r="D285" s="7"/>
      <c r="E285" s="7"/>
      <c r="F285" s="7"/>
      <c r="G285">
        <v>145</v>
      </c>
    </row>
    <row r="286" spans="1:7" hidden="1" x14ac:dyDescent="0.25">
      <c r="A286" s="7"/>
      <c r="B286" s="7"/>
      <c r="C286" s="7"/>
      <c r="D286" s="7"/>
      <c r="E286" s="7"/>
      <c r="F286" s="7"/>
      <c r="G286">
        <v>136</v>
      </c>
    </row>
    <row r="287" spans="1:7" hidden="1" x14ac:dyDescent="0.25">
      <c r="A287" s="7"/>
      <c r="B287" s="7"/>
      <c r="C287" s="7"/>
      <c r="D287" s="7"/>
      <c r="E287" s="7"/>
      <c r="F287" s="7"/>
      <c r="G287">
        <v>103</v>
      </c>
    </row>
    <row r="288" spans="1:7" hidden="1" x14ac:dyDescent="0.25">
      <c r="A288" s="7"/>
      <c r="B288" s="7"/>
      <c r="C288" s="7"/>
      <c r="D288" s="7"/>
      <c r="E288" s="7"/>
      <c r="F288" s="7"/>
      <c r="G288">
        <v>75</v>
      </c>
    </row>
    <row r="289" spans="1:7" hidden="1" x14ac:dyDescent="0.25">
      <c r="A289" s="7"/>
      <c r="B289" s="7"/>
      <c r="C289" s="7"/>
      <c r="D289" s="7"/>
      <c r="E289" s="7"/>
      <c r="F289" s="7"/>
      <c r="G289">
        <v>58</v>
      </c>
    </row>
    <row r="290" spans="1:7" hidden="1" x14ac:dyDescent="0.25">
      <c r="A290" s="7"/>
      <c r="B290" s="7"/>
      <c r="C290" s="7"/>
      <c r="D290" s="7"/>
      <c r="E290" s="7"/>
      <c r="F290" s="7"/>
      <c r="G290">
        <v>154</v>
      </c>
    </row>
    <row r="291" spans="1:7" hidden="1" x14ac:dyDescent="0.25">
      <c r="A291" s="7"/>
      <c r="B291" s="7"/>
      <c r="C291" s="7"/>
      <c r="D291" s="7"/>
      <c r="E291" s="7"/>
      <c r="F291" s="7"/>
      <c r="G291">
        <v>11</v>
      </c>
    </row>
    <row r="292" spans="1:7" hidden="1" x14ac:dyDescent="0.25">
      <c r="A292" s="7"/>
      <c r="B292" s="7"/>
      <c r="C292" s="7"/>
      <c r="D292" s="7"/>
      <c r="E292" s="7"/>
      <c r="F292" s="7"/>
      <c r="G292">
        <v>66</v>
      </c>
    </row>
    <row r="293" spans="1:7" hidden="1" x14ac:dyDescent="0.25">
      <c r="A293" s="7"/>
      <c r="B293" s="7"/>
      <c r="C293" s="7"/>
      <c r="D293" s="7"/>
      <c r="E293" s="7"/>
      <c r="F293" s="7"/>
      <c r="G293">
        <v>131</v>
      </c>
    </row>
    <row r="294" spans="1:7" hidden="1" x14ac:dyDescent="0.25">
      <c r="A294" s="7"/>
      <c r="B294" s="7"/>
      <c r="C294" s="7"/>
      <c r="D294" s="7"/>
      <c r="E294" s="7"/>
      <c r="F294" s="7"/>
      <c r="G294">
        <v>17</v>
      </c>
    </row>
    <row r="295" spans="1:7" hidden="1" x14ac:dyDescent="0.25">
      <c r="A295" s="7"/>
      <c r="B295" s="7"/>
      <c r="C295" s="7"/>
      <c r="D295" s="7"/>
      <c r="E295" s="7"/>
      <c r="F295" s="7"/>
      <c r="G295">
        <v>77</v>
      </c>
    </row>
    <row r="296" spans="1:7" hidden="1" x14ac:dyDescent="0.25">
      <c r="A296" s="7"/>
      <c r="B296" s="7"/>
      <c r="C296" s="7"/>
      <c r="D296" s="7"/>
      <c r="E296" s="7"/>
      <c r="F296" s="7"/>
      <c r="G296">
        <v>62</v>
      </c>
    </row>
    <row r="297" spans="1:7" hidden="1" x14ac:dyDescent="0.25">
      <c r="A297" s="7"/>
      <c r="B297" s="7"/>
      <c r="C297" s="7"/>
      <c r="D297" s="7"/>
      <c r="E297" s="7"/>
      <c r="F297" s="7"/>
      <c r="G297">
        <v>109</v>
      </c>
    </row>
    <row r="298" spans="1:7" hidden="1" x14ac:dyDescent="0.25">
      <c r="A298" s="7"/>
      <c r="B298" s="7"/>
      <c r="C298" s="7"/>
      <c r="D298" s="7"/>
      <c r="E298" s="7"/>
      <c r="F298" s="7"/>
      <c r="G298">
        <v>82</v>
      </c>
    </row>
    <row r="299" spans="1:7" hidden="1" x14ac:dyDescent="0.25">
      <c r="A299" s="7"/>
      <c r="B299" s="7"/>
      <c r="C299" s="7"/>
      <c r="D299" s="7"/>
      <c r="E299" s="7"/>
      <c r="F299" s="7"/>
      <c r="G299">
        <v>108</v>
      </c>
    </row>
    <row r="300" spans="1:7" hidden="1" x14ac:dyDescent="0.25">
      <c r="A300" s="7"/>
      <c r="B300" s="7"/>
      <c r="C300" s="7"/>
      <c r="D300" s="7"/>
      <c r="E300" s="7"/>
      <c r="F300" s="7"/>
      <c r="G300">
        <v>122</v>
      </c>
    </row>
    <row r="301" spans="1:7" hidden="1" x14ac:dyDescent="0.25">
      <c r="A301" s="7"/>
      <c r="B301" s="7"/>
      <c r="C301" s="7"/>
      <c r="D301" s="7"/>
      <c r="E301" s="7"/>
      <c r="F301" s="7"/>
      <c r="G301">
        <v>86</v>
      </c>
    </row>
    <row r="302" spans="1:7" hidden="1" x14ac:dyDescent="0.25">
      <c r="A302" s="7"/>
      <c r="B302" s="7"/>
      <c r="C302" s="7"/>
      <c r="D302" s="7"/>
      <c r="E302" s="7"/>
      <c r="F302" s="7"/>
    </row>
    <row r="303" spans="1:7" hidden="1" x14ac:dyDescent="0.25">
      <c r="A303" s="7"/>
      <c r="B303" s="7"/>
      <c r="C303" s="7"/>
      <c r="D303" s="7"/>
      <c r="E303" s="7"/>
      <c r="F303" s="7"/>
    </row>
    <row r="304" spans="1:7" hidden="1" x14ac:dyDescent="0.25">
      <c r="A304" s="7"/>
      <c r="B304" s="7"/>
      <c r="C304" s="7"/>
      <c r="D304" s="7"/>
      <c r="E304" s="7"/>
      <c r="F304" s="7"/>
    </row>
    <row r="305" spans="1:6" hidden="1" x14ac:dyDescent="0.25">
      <c r="A305" s="7"/>
      <c r="B305" s="7"/>
      <c r="C305" s="7"/>
      <c r="D305" s="7"/>
      <c r="E305" s="7"/>
      <c r="F305" s="7"/>
    </row>
    <row r="306" spans="1:6" hidden="1" x14ac:dyDescent="0.25">
      <c r="A306" s="7"/>
      <c r="B306" s="7"/>
      <c r="C306" s="7"/>
      <c r="D306" s="7"/>
      <c r="E306" s="7"/>
      <c r="F306" s="7"/>
    </row>
    <row r="307" spans="1:6" hidden="1" x14ac:dyDescent="0.25">
      <c r="A307" s="7"/>
      <c r="B307" s="7"/>
      <c r="C307" s="7"/>
      <c r="D307" s="7"/>
      <c r="E307" s="7"/>
      <c r="F307" s="7"/>
    </row>
    <row r="308" spans="1:6" hidden="1" x14ac:dyDescent="0.25">
      <c r="A308" s="7"/>
      <c r="B308" s="7"/>
      <c r="C308" s="7"/>
      <c r="D308" s="7"/>
      <c r="E308" s="7"/>
      <c r="F308" s="7"/>
    </row>
    <row r="309" spans="1:6" hidden="1" x14ac:dyDescent="0.25">
      <c r="A309" s="7"/>
      <c r="B309" s="7"/>
      <c r="C309" s="7"/>
      <c r="D309" s="7"/>
      <c r="E309" s="7"/>
      <c r="F309" s="7"/>
    </row>
    <row r="310" spans="1:6" hidden="1" x14ac:dyDescent="0.25">
      <c r="A310" s="7"/>
      <c r="B310" s="7"/>
      <c r="C310" s="7"/>
      <c r="D310" s="7"/>
      <c r="E310" s="7"/>
      <c r="F310" s="7"/>
    </row>
    <row r="311" spans="1:6" hidden="1" x14ac:dyDescent="0.25">
      <c r="A311" s="7"/>
      <c r="B311" s="7"/>
      <c r="C311" s="7"/>
      <c r="D311" s="7"/>
      <c r="E311" s="7"/>
      <c r="F311" s="7"/>
    </row>
    <row r="312" spans="1:6" hidden="1" x14ac:dyDescent="0.25">
      <c r="A312" s="7"/>
      <c r="B312" s="7"/>
      <c r="C312" s="7"/>
      <c r="D312" s="7"/>
      <c r="E312" s="7"/>
      <c r="F312" s="7"/>
    </row>
    <row r="313" spans="1:6" hidden="1" x14ac:dyDescent="0.25">
      <c r="A313" s="7"/>
      <c r="B313" s="7"/>
      <c r="C313" s="7"/>
      <c r="D313" s="7"/>
      <c r="E313" s="7"/>
      <c r="F313" s="7"/>
    </row>
    <row r="314" spans="1:6" hidden="1" x14ac:dyDescent="0.25">
      <c r="A314" s="7"/>
      <c r="B314" s="7"/>
      <c r="C314" s="7"/>
      <c r="D314" s="7"/>
      <c r="E314" s="7"/>
      <c r="F314" s="7"/>
    </row>
    <row r="315" spans="1:6" hidden="1" x14ac:dyDescent="0.25">
      <c r="A315" s="7"/>
      <c r="B315" s="7"/>
      <c r="C315" s="7"/>
      <c r="D315" s="7"/>
      <c r="E315" s="7"/>
      <c r="F315" s="7"/>
    </row>
    <row r="316" spans="1:6" hidden="1" x14ac:dyDescent="0.25">
      <c r="A316" s="7"/>
      <c r="B316" s="7"/>
      <c r="C316" s="7"/>
      <c r="D316" s="7"/>
      <c r="E316" s="7"/>
      <c r="F316" s="7"/>
    </row>
    <row r="317" spans="1:6" hidden="1" x14ac:dyDescent="0.25">
      <c r="A317" s="7"/>
      <c r="B317" s="7"/>
      <c r="C317" s="7"/>
      <c r="D317" s="7"/>
      <c r="E317" s="7"/>
      <c r="F317" s="7"/>
    </row>
    <row r="318" spans="1:6" hidden="1" x14ac:dyDescent="0.25">
      <c r="A318" s="7"/>
      <c r="B318" s="7"/>
      <c r="C318" s="7"/>
      <c r="D318" s="7"/>
      <c r="E318" s="7"/>
      <c r="F318" s="7"/>
    </row>
    <row r="319" spans="1:6" hidden="1" x14ac:dyDescent="0.25">
      <c r="A319" s="7"/>
      <c r="B319" s="7"/>
      <c r="C319" s="7"/>
      <c r="D319" s="7"/>
      <c r="E319" s="7"/>
      <c r="F319" s="7"/>
    </row>
    <row r="320" spans="1:6" hidden="1" x14ac:dyDescent="0.25">
      <c r="A320" s="7"/>
      <c r="B320" s="7"/>
      <c r="C320" s="7"/>
      <c r="D320" s="7"/>
      <c r="E320" s="7"/>
      <c r="F320" s="7"/>
    </row>
    <row r="321" spans="1:6" hidden="1" x14ac:dyDescent="0.25">
      <c r="A321" s="7"/>
      <c r="B321" s="7"/>
      <c r="C321" s="7"/>
      <c r="D321" s="7"/>
      <c r="E321" s="7"/>
      <c r="F321" s="7"/>
    </row>
    <row r="322" spans="1:6" hidden="1" x14ac:dyDescent="0.25">
      <c r="A322" s="7"/>
      <c r="B322" s="7"/>
      <c r="C322" s="7"/>
      <c r="D322" s="7"/>
      <c r="E322" s="7"/>
      <c r="F322" s="7"/>
    </row>
    <row r="323" spans="1:6" hidden="1" x14ac:dyDescent="0.25">
      <c r="A323" s="7"/>
      <c r="B323" s="7"/>
      <c r="C323" s="7"/>
      <c r="D323" s="7"/>
      <c r="E323" s="7"/>
      <c r="F323" s="7"/>
    </row>
    <row r="324" spans="1:6" hidden="1" x14ac:dyDescent="0.25">
      <c r="A324" s="7"/>
      <c r="B324" s="7"/>
      <c r="C324" s="7"/>
      <c r="D324" s="7"/>
      <c r="E324" s="7"/>
      <c r="F324" s="7"/>
    </row>
    <row r="325" spans="1:6" hidden="1" x14ac:dyDescent="0.25">
      <c r="A325" s="7"/>
      <c r="B325" s="7"/>
      <c r="C325" s="7"/>
      <c r="D325" s="7"/>
      <c r="E325" s="7"/>
      <c r="F325" s="7"/>
    </row>
    <row r="326" spans="1:6" hidden="1" x14ac:dyDescent="0.25">
      <c r="A326" s="7"/>
      <c r="B326" s="7"/>
      <c r="C326" s="7"/>
      <c r="D326" s="7"/>
      <c r="E326" s="7"/>
      <c r="F326" s="7"/>
    </row>
    <row r="327" spans="1:6" hidden="1" x14ac:dyDescent="0.25">
      <c r="A327" s="7"/>
      <c r="B327" s="7"/>
      <c r="C327" s="7"/>
      <c r="D327" s="7"/>
      <c r="E327" s="7"/>
      <c r="F327" s="7"/>
    </row>
    <row r="328" spans="1:6" hidden="1" x14ac:dyDescent="0.25">
      <c r="A328" s="7"/>
      <c r="B328" s="7"/>
      <c r="C328" s="7"/>
      <c r="D328" s="7"/>
      <c r="E328" s="7"/>
      <c r="F328" s="7"/>
    </row>
    <row r="329" spans="1:6" hidden="1" x14ac:dyDescent="0.25">
      <c r="A329" s="7"/>
      <c r="B329" s="7"/>
      <c r="C329" s="7"/>
      <c r="D329" s="7"/>
      <c r="E329" s="7"/>
      <c r="F329" s="7"/>
    </row>
    <row r="330" spans="1:6" hidden="1" x14ac:dyDescent="0.25">
      <c r="A330" s="7"/>
      <c r="B330" s="7"/>
      <c r="C330" s="7"/>
      <c r="D330" s="7"/>
      <c r="E330" s="7"/>
      <c r="F330" s="7"/>
    </row>
    <row r="331" spans="1:6" hidden="1" x14ac:dyDescent="0.25">
      <c r="A331" s="7"/>
      <c r="B331" s="7"/>
      <c r="C331" s="7"/>
      <c r="D331" s="7"/>
      <c r="E331" s="7"/>
      <c r="F331" s="7"/>
    </row>
    <row r="332" spans="1:6" hidden="1" x14ac:dyDescent="0.25">
      <c r="A332" s="7"/>
      <c r="B332" s="7"/>
      <c r="C332" s="7"/>
      <c r="D332" s="7"/>
      <c r="E332" s="7"/>
      <c r="F332" s="7"/>
    </row>
    <row r="333" spans="1:6" hidden="1" x14ac:dyDescent="0.25">
      <c r="A333" s="7"/>
      <c r="B333" s="7"/>
      <c r="C333" s="7"/>
      <c r="D333" s="7"/>
      <c r="E333" s="7"/>
      <c r="F333" s="7"/>
    </row>
    <row r="334" spans="1:6" hidden="1" x14ac:dyDescent="0.25">
      <c r="A334" s="7"/>
      <c r="B334" s="7"/>
      <c r="C334" s="7"/>
      <c r="D334" s="7"/>
      <c r="E334" s="7"/>
      <c r="F334" s="7"/>
    </row>
    <row r="335" spans="1:6" hidden="1" x14ac:dyDescent="0.25">
      <c r="A335" s="7"/>
      <c r="B335" s="7"/>
      <c r="C335" s="7"/>
      <c r="D335" s="7"/>
      <c r="E335" s="7"/>
      <c r="F335" s="7"/>
    </row>
    <row r="336" spans="1:6" hidden="1" x14ac:dyDescent="0.25">
      <c r="A336" s="7"/>
      <c r="B336" s="7"/>
      <c r="C336" s="7"/>
      <c r="D336" s="7"/>
      <c r="E336" s="7"/>
      <c r="F336" s="7"/>
    </row>
    <row r="337" spans="1:6" hidden="1" x14ac:dyDescent="0.25">
      <c r="A337" s="7"/>
      <c r="B337" s="7"/>
      <c r="C337" s="7"/>
      <c r="D337" s="7"/>
      <c r="E337" s="7"/>
      <c r="F337" s="7"/>
    </row>
    <row r="338" spans="1:6" hidden="1" x14ac:dyDescent="0.25">
      <c r="A338" s="7"/>
      <c r="B338" s="7"/>
      <c r="C338" s="7"/>
      <c r="D338" s="7"/>
      <c r="E338" s="7"/>
      <c r="F338" s="7"/>
    </row>
    <row r="339" spans="1:6" hidden="1" x14ac:dyDescent="0.25">
      <c r="A339" s="7"/>
      <c r="B339" s="7"/>
      <c r="C339" s="7"/>
      <c r="D339" s="7"/>
      <c r="E339" s="7"/>
      <c r="F339" s="7"/>
    </row>
    <row r="340" spans="1:6" hidden="1" x14ac:dyDescent="0.25">
      <c r="A340" s="7"/>
      <c r="B340" s="7"/>
      <c r="C340" s="7"/>
      <c r="D340" s="7"/>
      <c r="E340" s="7"/>
      <c r="F340" s="7"/>
    </row>
    <row r="341" spans="1:6" hidden="1" x14ac:dyDescent="0.25">
      <c r="A341" s="7"/>
      <c r="B341" s="7"/>
      <c r="C341" s="7"/>
      <c r="D341" s="7"/>
      <c r="E341" s="7"/>
      <c r="F341" s="7"/>
    </row>
    <row r="342" spans="1:6" hidden="1" x14ac:dyDescent="0.25">
      <c r="A342" s="7"/>
      <c r="B342" s="7"/>
      <c r="C342" s="7"/>
      <c r="D342" s="7"/>
      <c r="E342" s="7"/>
      <c r="F342" s="7"/>
    </row>
    <row r="343" spans="1:6" hidden="1" x14ac:dyDescent="0.25">
      <c r="A343" s="7"/>
      <c r="B343" s="7"/>
      <c r="C343" s="7"/>
      <c r="D343" s="7"/>
      <c r="E343" s="7"/>
      <c r="F343" s="7"/>
    </row>
    <row r="344" spans="1:6" hidden="1" x14ac:dyDescent="0.25">
      <c r="A344" s="7"/>
      <c r="B344" s="7"/>
      <c r="C344" s="7"/>
      <c r="D344" s="7"/>
      <c r="E344" s="7"/>
      <c r="F344" s="7"/>
    </row>
    <row r="345" spans="1:6" hidden="1" x14ac:dyDescent="0.25">
      <c r="A345" s="7"/>
      <c r="B345" s="7"/>
      <c r="C345" s="7"/>
      <c r="D345" s="7"/>
      <c r="E345" s="7"/>
      <c r="F345" s="7"/>
    </row>
    <row r="346" spans="1:6" hidden="1" x14ac:dyDescent="0.25">
      <c r="A346" s="7"/>
      <c r="B346" s="7"/>
      <c r="C346" s="7"/>
      <c r="D346" s="7"/>
      <c r="E346" s="7"/>
      <c r="F346" s="7"/>
    </row>
    <row r="347" spans="1:6" hidden="1" x14ac:dyDescent="0.25">
      <c r="A347" s="7"/>
      <c r="B347" s="7"/>
      <c r="C347" s="7"/>
      <c r="D347" s="7"/>
      <c r="E347" s="7"/>
      <c r="F347" s="7"/>
    </row>
    <row r="348" spans="1:6" hidden="1" x14ac:dyDescent="0.25">
      <c r="A348" s="7"/>
      <c r="B348" s="7"/>
      <c r="C348" s="7"/>
      <c r="D348" s="7"/>
      <c r="E348" s="7"/>
      <c r="F348" s="7"/>
    </row>
    <row r="349" spans="1:6" hidden="1" x14ac:dyDescent="0.25">
      <c r="A349" s="7"/>
      <c r="B349" s="7"/>
      <c r="C349" s="7"/>
      <c r="D349" s="7"/>
      <c r="E349" s="7"/>
      <c r="F349" s="7"/>
    </row>
    <row r="350" spans="1:6" hidden="1" x14ac:dyDescent="0.25">
      <c r="A350" s="7"/>
      <c r="B350" s="7"/>
      <c r="C350" s="7"/>
      <c r="D350" s="7"/>
      <c r="E350" s="7"/>
      <c r="F350" s="7"/>
    </row>
    <row r="351" spans="1:6" hidden="1" x14ac:dyDescent="0.25">
      <c r="A351" s="7"/>
      <c r="B351" s="7"/>
      <c r="C351" s="7"/>
      <c r="D351" s="7"/>
      <c r="E351" s="7"/>
      <c r="F351" s="7"/>
    </row>
    <row r="352" spans="1:6" hidden="1" x14ac:dyDescent="0.25">
      <c r="A352" s="7"/>
      <c r="B352" s="7"/>
      <c r="C352" s="7"/>
      <c r="D352" s="7"/>
      <c r="E352" s="7"/>
      <c r="F352" s="7"/>
    </row>
    <row r="353" spans="1:6" hidden="1" x14ac:dyDescent="0.25">
      <c r="A353" s="7"/>
      <c r="B353" s="7"/>
      <c r="C353" s="7"/>
      <c r="D353" s="7"/>
      <c r="E353" s="7"/>
      <c r="F353" s="7"/>
    </row>
    <row r="354" spans="1:6" hidden="1" x14ac:dyDescent="0.25">
      <c r="A354" s="7"/>
      <c r="B354" s="7"/>
      <c r="C354" s="7"/>
      <c r="D354" s="7"/>
      <c r="E354" s="7"/>
      <c r="F354" s="7"/>
    </row>
    <row r="355" spans="1:6" hidden="1" x14ac:dyDescent="0.25">
      <c r="A355" s="7"/>
      <c r="B355" s="7"/>
      <c r="C355" s="7"/>
      <c r="D355" s="7"/>
      <c r="E355" s="7"/>
      <c r="F355" s="7"/>
    </row>
    <row r="356" spans="1:6" hidden="1" x14ac:dyDescent="0.25">
      <c r="A356" s="7"/>
      <c r="B356" s="7"/>
      <c r="C356" s="7"/>
      <c r="D356" s="7"/>
      <c r="E356" s="7"/>
      <c r="F356" s="7"/>
    </row>
    <row r="357" spans="1:6" hidden="1" x14ac:dyDescent="0.25">
      <c r="A357" s="7"/>
      <c r="B357" s="7"/>
      <c r="C357" s="7"/>
      <c r="D357" s="7"/>
      <c r="E357" s="7"/>
      <c r="F357" s="7"/>
    </row>
    <row r="358" spans="1:6" hidden="1" x14ac:dyDescent="0.25">
      <c r="A358" s="7"/>
      <c r="B358" s="7"/>
      <c r="C358" s="7"/>
      <c r="D358" s="7"/>
      <c r="E358" s="7"/>
      <c r="F358" s="7"/>
    </row>
    <row r="359" spans="1:6" hidden="1" x14ac:dyDescent="0.25">
      <c r="A359" s="7"/>
      <c r="B359" s="7"/>
      <c r="C359" s="7"/>
      <c r="D359" s="7"/>
      <c r="E359" s="7"/>
      <c r="F359" s="7"/>
    </row>
    <row r="360" spans="1:6" hidden="1" x14ac:dyDescent="0.25">
      <c r="A360" s="7"/>
      <c r="B360" s="7"/>
      <c r="C360" s="7"/>
      <c r="D360" s="7"/>
      <c r="E360" s="7"/>
      <c r="F360" s="7"/>
    </row>
    <row r="361" spans="1:6" hidden="1" x14ac:dyDescent="0.25">
      <c r="A361" s="7"/>
      <c r="B361" s="7"/>
      <c r="C361" s="7"/>
      <c r="D361" s="7"/>
      <c r="E361" s="7"/>
      <c r="F361" s="7"/>
    </row>
    <row r="362" spans="1:6" hidden="1" x14ac:dyDescent="0.25">
      <c r="A362" s="7"/>
      <c r="B362" s="7"/>
      <c r="C362" s="7"/>
      <c r="D362" s="7"/>
      <c r="E362" s="7"/>
      <c r="F362" s="7"/>
    </row>
    <row r="363" spans="1:6" hidden="1" x14ac:dyDescent="0.25">
      <c r="A363" s="7"/>
      <c r="B363" s="7"/>
      <c r="C363" s="7"/>
      <c r="D363" s="7"/>
      <c r="E363" s="7"/>
      <c r="F363" s="7"/>
    </row>
    <row r="364" spans="1:6" hidden="1" x14ac:dyDescent="0.25">
      <c r="A364" s="7"/>
      <c r="B364" s="7"/>
      <c r="C364" s="7"/>
      <c r="D364" s="7"/>
      <c r="E364" s="7"/>
      <c r="F364" s="7"/>
    </row>
    <row r="365" spans="1:6" hidden="1" x14ac:dyDescent="0.25">
      <c r="A365" s="7"/>
      <c r="B365" s="7"/>
      <c r="C365" s="7"/>
      <c r="D365" s="7"/>
      <c r="E365" s="7"/>
      <c r="F365" s="7"/>
    </row>
    <row r="366" spans="1:6" hidden="1" x14ac:dyDescent="0.25">
      <c r="A366" s="7"/>
      <c r="B366" s="7"/>
      <c r="C366" s="7"/>
      <c r="D366" s="7"/>
      <c r="E366" s="7"/>
      <c r="F366" s="7"/>
    </row>
    <row r="367" spans="1:6" hidden="1" x14ac:dyDescent="0.25">
      <c r="A367" s="7"/>
      <c r="B367" s="7"/>
      <c r="C367" s="7"/>
      <c r="D367" s="7"/>
      <c r="E367" s="7"/>
      <c r="F367" s="7"/>
    </row>
    <row r="368" spans="1:6" hidden="1" x14ac:dyDescent="0.25">
      <c r="A368" s="7"/>
      <c r="B368" s="7"/>
      <c r="C368" s="7"/>
      <c r="D368" s="7"/>
      <c r="E368" s="7"/>
      <c r="F368" s="7"/>
    </row>
    <row r="369" spans="1:6" hidden="1" x14ac:dyDescent="0.25">
      <c r="A369" s="7"/>
      <c r="B369" s="7"/>
      <c r="C369" s="7"/>
      <c r="D369" s="7"/>
      <c r="E369" s="7"/>
      <c r="F369" s="7"/>
    </row>
    <row r="370" spans="1:6" hidden="1" x14ac:dyDescent="0.25">
      <c r="A370" s="7"/>
      <c r="B370" s="7"/>
      <c r="C370" s="7"/>
      <c r="D370" s="7"/>
      <c r="E370" s="7"/>
      <c r="F370" s="7"/>
    </row>
    <row r="371" spans="1:6" hidden="1" x14ac:dyDescent="0.25">
      <c r="A371" s="7"/>
      <c r="B371" s="7"/>
      <c r="C371" s="7"/>
      <c r="D371" s="7"/>
      <c r="E371" s="7"/>
      <c r="F371" s="7"/>
    </row>
    <row r="372" spans="1:6" hidden="1" x14ac:dyDescent="0.25">
      <c r="A372" s="7"/>
      <c r="B372" s="7"/>
      <c r="C372" s="7"/>
      <c r="D372" s="7"/>
      <c r="E372" s="7"/>
      <c r="F372" s="7"/>
    </row>
    <row r="373" spans="1:6" hidden="1" x14ac:dyDescent="0.25">
      <c r="A373" s="7"/>
      <c r="B373" s="7"/>
      <c r="C373" s="7"/>
      <c r="D373" s="7"/>
      <c r="E373" s="7"/>
      <c r="F373" s="7"/>
    </row>
    <row r="374" spans="1:6" hidden="1" x14ac:dyDescent="0.25">
      <c r="A374" s="7"/>
      <c r="B374" s="7"/>
      <c r="C374" s="7"/>
      <c r="D374" s="7"/>
      <c r="E374" s="7"/>
      <c r="F374" s="7"/>
    </row>
    <row r="375" spans="1:6" hidden="1" x14ac:dyDescent="0.25">
      <c r="A375" s="7"/>
      <c r="B375" s="7"/>
      <c r="C375" s="7"/>
      <c r="D375" s="7"/>
      <c r="E375" s="7"/>
      <c r="F375" s="7"/>
    </row>
    <row r="376" spans="1:6" hidden="1" x14ac:dyDescent="0.25">
      <c r="A376" s="7"/>
      <c r="B376" s="7"/>
      <c r="C376" s="7"/>
      <c r="D376" s="7"/>
      <c r="E376" s="7"/>
      <c r="F376" s="7"/>
    </row>
    <row r="377" spans="1:6" hidden="1" x14ac:dyDescent="0.25">
      <c r="A377" s="7"/>
      <c r="B377" s="7"/>
      <c r="C377" s="7"/>
      <c r="D377" s="7"/>
      <c r="E377" s="7"/>
      <c r="F377" s="7"/>
    </row>
    <row r="378" spans="1:6" hidden="1" x14ac:dyDescent="0.25">
      <c r="A378" s="7"/>
      <c r="B378" s="7"/>
      <c r="C378" s="7"/>
      <c r="D378" s="7"/>
      <c r="E378" s="7"/>
      <c r="F378" s="7"/>
    </row>
    <row r="379" spans="1:6" hidden="1" x14ac:dyDescent="0.25">
      <c r="A379" s="7"/>
      <c r="B379" s="7"/>
      <c r="C379" s="7"/>
      <c r="D379" s="7"/>
      <c r="E379" s="7"/>
      <c r="F379" s="7"/>
    </row>
    <row r="380" spans="1:6" hidden="1" x14ac:dyDescent="0.25">
      <c r="A380" s="7"/>
      <c r="B380" s="7"/>
      <c r="C380" s="7"/>
      <c r="D380" s="7"/>
      <c r="E380" s="7"/>
      <c r="F380" s="7"/>
    </row>
    <row r="381" spans="1:6" hidden="1" x14ac:dyDescent="0.25">
      <c r="A381" s="7"/>
      <c r="B381" s="7"/>
      <c r="C381" s="7"/>
      <c r="D381" s="7"/>
      <c r="E381" s="7"/>
      <c r="F381" s="7"/>
    </row>
    <row r="382" spans="1:6" hidden="1" x14ac:dyDescent="0.25">
      <c r="A382" s="7"/>
      <c r="B382" s="7"/>
      <c r="C382" s="7"/>
      <c r="D382" s="7"/>
      <c r="E382" s="7"/>
      <c r="F382" s="7"/>
    </row>
    <row r="383" spans="1:6" hidden="1" x14ac:dyDescent="0.25">
      <c r="A383" s="7"/>
      <c r="B383" s="7"/>
      <c r="C383" s="7"/>
      <c r="D383" s="7"/>
      <c r="E383" s="7"/>
      <c r="F383" s="7"/>
    </row>
    <row r="384" spans="1:6" hidden="1" x14ac:dyDescent="0.25">
      <c r="A384" s="7"/>
      <c r="B384" s="7"/>
      <c r="C384" s="7"/>
      <c r="D384" s="7"/>
      <c r="E384" s="7"/>
      <c r="F384" s="7"/>
    </row>
    <row r="385" spans="1:6" hidden="1" x14ac:dyDescent="0.25">
      <c r="A385" s="7"/>
      <c r="B385" s="7"/>
      <c r="C385" s="7"/>
      <c r="D385" s="7"/>
      <c r="E385" s="7"/>
      <c r="F385" s="7"/>
    </row>
    <row r="386" spans="1:6" hidden="1" x14ac:dyDescent="0.25">
      <c r="A386" s="7"/>
      <c r="B386" s="7"/>
      <c r="C386" s="7"/>
      <c r="D386" s="7"/>
      <c r="E386" s="7"/>
      <c r="F386" s="7"/>
    </row>
    <row r="387" spans="1:6" hidden="1" x14ac:dyDescent="0.25">
      <c r="A387" s="7"/>
      <c r="B387" s="7"/>
      <c r="C387" s="7"/>
      <c r="D387" s="7"/>
      <c r="E387" s="7"/>
      <c r="F387" s="7"/>
    </row>
    <row r="388" spans="1:6" hidden="1" x14ac:dyDescent="0.25">
      <c r="A388" s="7"/>
      <c r="B388" s="7"/>
      <c r="C388" s="7"/>
      <c r="D388" s="7"/>
      <c r="E388" s="7"/>
      <c r="F388" s="7"/>
    </row>
    <row r="389" spans="1:6" hidden="1" x14ac:dyDescent="0.25">
      <c r="A389" s="7"/>
      <c r="B389" s="7"/>
      <c r="C389" s="7"/>
      <c r="D389" s="7"/>
      <c r="E389" s="7"/>
      <c r="F389" s="7"/>
    </row>
    <row r="390" spans="1:6" hidden="1" x14ac:dyDescent="0.25">
      <c r="A390" s="7"/>
      <c r="B390" s="7"/>
      <c r="C390" s="7"/>
      <c r="D390" s="7"/>
      <c r="E390" s="7"/>
      <c r="F390" s="7"/>
    </row>
    <row r="391" spans="1:6" hidden="1" x14ac:dyDescent="0.25">
      <c r="A391" s="7"/>
      <c r="B391" s="7"/>
      <c r="C391" s="7"/>
      <c r="D391" s="7"/>
      <c r="E391" s="7"/>
      <c r="F391" s="7"/>
    </row>
    <row r="392" spans="1:6" hidden="1" x14ac:dyDescent="0.25">
      <c r="A392" s="7"/>
      <c r="B392" s="7"/>
      <c r="C392" s="7"/>
      <c r="D392" s="7"/>
      <c r="E392" s="7"/>
      <c r="F392" s="7"/>
    </row>
    <row r="393" spans="1:6" hidden="1" x14ac:dyDescent="0.25">
      <c r="A393" s="7"/>
      <c r="B393" s="7"/>
      <c r="C393" s="7"/>
      <c r="D393" s="7"/>
      <c r="E393" s="7"/>
      <c r="F393" s="7"/>
    </row>
    <row r="394" spans="1:6" hidden="1" x14ac:dyDescent="0.25">
      <c r="A394" s="7"/>
      <c r="B394" s="7"/>
      <c r="C394" s="7"/>
      <c r="D394" s="7"/>
      <c r="E394" s="7"/>
      <c r="F394" s="7"/>
    </row>
    <row r="395" spans="1:6" hidden="1" x14ac:dyDescent="0.25">
      <c r="A395" s="7"/>
      <c r="B395" s="7"/>
      <c r="C395" s="7"/>
      <c r="D395" s="7"/>
      <c r="E395" s="7"/>
      <c r="F395" s="7"/>
    </row>
    <row r="396" spans="1:6" hidden="1" x14ac:dyDescent="0.25">
      <c r="A396" s="7"/>
      <c r="B396" s="7"/>
      <c r="C396" s="7"/>
      <c r="D396" s="7"/>
      <c r="E396" s="7"/>
      <c r="F396" s="7"/>
    </row>
    <row r="397" spans="1:6" hidden="1" x14ac:dyDescent="0.25">
      <c r="A397" s="7"/>
      <c r="B397" s="7"/>
      <c r="C397" s="7"/>
      <c r="D397" s="7"/>
      <c r="E397" s="7"/>
      <c r="F397" s="7"/>
    </row>
    <row r="398" spans="1:6" hidden="1" x14ac:dyDescent="0.25">
      <c r="A398" s="7"/>
      <c r="B398" s="7"/>
      <c r="C398" s="7"/>
      <c r="D398" s="7"/>
      <c r="E398" s="7"/>
      <c r="F398" s="7"/>
    </row>
    <row r="399" spans="1:6" hidden="1" x14ac:dyDescent="0.25">
      <c r="A399" s="7"/>
      <c r="B399" s="7"/>
      <c r="C399" s="7"/>
      <c r="D399" s="7"/>
      <c r="E399" s="7"/>
      <c r="F399" s="7"/>
    </row>
    <row r="400" spans="1:6" hidden="1" x14ac:dyDescent="0.25">
      <c r="A400" s="7"/>
      <c r="B400" s="7"/>
      <c r="C400" s="7"/>
      <c r="D400" s="7"/>
      <c r="E400" s="7"/>
      <c r="F400" s="7"/>
    </row>
    <row r="401" spans="1:6" hidden="1" x14ac:dyDescent="0.25">
      <c r="A401" s="7"/>
      <c r="B401" s="7"/>
      <c r="C401" s="7"/>
      <c r="D401" s="7"/>
      <c r="E401" s="7"/>
      <c r="F401" s="7"/>
    </row>
    <row r="402" spans="1:6" hidden="1" x14ac:dyDescent="0.25">
      <c r="A402" s="7"/>
      <c r="B402" s="7"/>
      <c r="C402" s="7"/>
      <c r="D402" s="7"/>
      <c r="E402" s="7"/>
      <c r="F402" s="7"/>
    </row>
    <row r="403" spans="1:6" hidden="1" x14ac:dyDescent="0.25">
      <c r="A403" s="7"/>
      <c r="B403" s="7"/>
      <c r="C403" s="7"/>
      <c r="D403" s="7"/>
      <c r="E403" s="7"/>
      <c r="F403" s="7"/>
    </row>
    <row r="404" spans="1:6" hidden="1" x14ac:dyDescent="0.25">
      <c r="A404" s="7"/>
      <c r="B404" s="7"/>
      <c r="C404" s="7"/>
      <c r="D404" s="7"/>
      <c r="E404" s="7"/>
      <c r="F404" s="7"/>
    </row>
    <row r="405" spans="1:6" hidden="1" x14ac:dyDescent="0.25">
      <c r="A405" s="7"/>
      <c r="B405" s="7"/>
      <c r="C405" s="7"/>
      <c r="D405" s="7"/>
      <c r="E405" s="7"/>
      <c r="F405" s="7"/>
    </row>
    <row r="406" spans="1:6" hidden="1" x14ac:dyDescent="0.25">
      <c r="A406" s="7"/>
      <c r="B406" s="7"/>
      <c r="C406" s="7"/>
      <c r="D406" s="7"/>
      <c r="E406" s="7"/>
      <c r="F406" s="7"/>
    </row>
    <row r="407" spans="1:6" hidden="1" x14ac:dyDescent="0.25">
      <c r="A407" s="7"/>
      <c r="B407" s="7"/>
      <c r="C407" s="7"/>
      <c r="D407" s="7"/>
      <c r="E407" s="7"/>
      <c r="F407" s="7"/>
    </row>
    <row r="408" spans="1:6" hidden="1" x14ac:dyDescent="0.25">
      <c r="A408" s="7"/>
      <c r="B408" s="7"/>
      <c r="C408" s="7"/>
      <c r="D408" s="7"/>
      <c r="E408" s="7"/>
      <c r="F408" s="7"/>
    </row>
    <row r="409" spans="1:6" hidden="1" x14ac:dyDescent="0.25">
      <c r="A409" s="7"/>
      <c r="B409" s="7"/>
      <c r="C409" s="7"/>
      <c r="D409" s="7"/>
      <c r="E409" s="7"/>
      <c r="F409" s="7"/>
    </row>
    <row r="410" spans="1:6" hidden="1" x14ac:dyDescent="0.25">
      <c r="A410" s="7"/>
      <c r="B410" s="7"/>
      <c r="C410" s="7"/>
      <c r="D410" s="7"/>
      <c r="E410" s="7"/>
      <c r="F410" s="7"/>
    </row>
    <row r="411" spans="1:6" hidden="1" x14ac:dyDescent="0.25">
      <c r="A411" s="7"/>
      <c r="B411" s="7"/>
      <c r="C411" s="7"/>
      <c r="D411" s="7"/>
      <c r="E411" s="7"/>
      <c r="F411" s="7"/>
    </row>
    <row r="412" spans="1:6" hidden="1" x14ac:dyDescent="0.25">
      <c r="A412" s="7"/>
      <c r="B412" s="7"/>
      <c r="C412" s="7"/>
      <c r="D412" s="7"/>
      <c r="E412" s="7"/>
      <c r="F412" s="7"/>
    </row>
    <row r="413" spans="1:6" hidden="1" x14ac:dyDescent="0.25">
      <c r="A413" s="7"/>
      <c r="B413" s="7"/>
      <c r="C413" s="7"/>
      <c r="D413" s="7"/>
      <c r="E413" s="7"/>
      <c r="F413" s="7"/>
    </row>
    <row r="414" spans="1:6" hidden="1" x14ac:dyDescent="0.25">
      <c r="A414" s="7"/>
      <c r="B414" s="7"/>
      <c r="C414" s="7"/>
      <c r="D414" s="7"/>
      <c r="E414" s="7"/>
      <c r="F414" s="7"/>
    </row>
    <row r="415" spans="1:6" hidden="1" x14ac:dyDescent="0.25">
      <c r="A415" s="7"/>
      <c r="B415" s="7"/>
      <c r="C415" s="7"/>
      <c r="D415" s="7"/>
      <c r="E415" s="7"/>
      <c r="F415" s="7"/>
    </row>
    <row r="416" spans="1:6" hidden="1" x14ac:dyDescent="0.25">
      <c r="A416" s="7"/>
      <c r="B416" s="7"/>
      <c r="C416" s="7"/>
      <c r="D416" s="7"/>
      <c r="E416" s="7"/>
      <c r="F416" s="7"/>
    </row>
    <row r="417" spans="1:6" hidden="1" x14ac:dyDescent="0.25">
      <c r="A417" s="7"/>
      <c r="B417" s="7"/>
      <c r="C417" s="7"/>
      <c r="D417" s="7"/>
      <c r="E417" s="7"/>
      <c r="F417" s="7"/>
    </row>
    <row r="418" spans="1:6" hidden="1" x14ac:dyDescent="0.25">
      <c r="A418" s="7"/>
      <c r="B418" s="7"/>
      <c r="C418" s="7"/>
      <c r="D418" s="7"/>
      <c r="E418" s="7"/>
      <c r="F418" s="7"/>
    </row>
    <row r="419" spans="1:6" hidden="1" x14ac:dyDescent="0.25">
      <c r="A419" s="7"/>
      <c r="B419" s="7"/>
      <c r="C419" s="7"/>
      <c r="D419" s="7"/>
      <c r="E419" s="7"/>
      <c r="F419" s="7"/>
    </row>
    <row r="420" spans="1:6" hidden="1" x14ac:dyDescent="0.25">
      <c r="A420" s="7"/>
      <c r="B420" s="7"/>
      <c r="C420" s="7"/>
      <c r="D420" s="7"/>
      <c r="E420" s="7"/>
      <c r="F420" s="7"/>
    </row>
    <row r="421" spans="1:6" hidden="1" x14ac:dyDescent="0.25">
      <c r="A421" s="7"/>
      <c r="B421" s="7"/>
      <c r="C421" s="7"/>
      <c r="D421" s="7"/>
      <c r="E421" s="7"/>
      <c r="F421" s="7"/>
    </row>
    <row r="422" spans="1:6" hidden="1" x14ac:dyDescent="0.25">
      <c r="A422" s="7"/>
      <c r="B422" s="7"/>
      <c r="C422" s="7"/>
      <c r="D422" s="7"/>
      <c r="E422" s="7"/>
      <c r="F422" s="7"/>
    </row>
    <row r="423" spans="1:6" hidden="1" x14ac:dyDescent="0.25">
      <c r="A423" s="7"/>
      <c r="B423" s="7"/>
      <c r="C423" s="7"/>
      <c r="D423" s="7"/>
      <c r="E423" s="7"/>
      <c r="F423" s="7"/>
    </row>
    <row r="424" spans="1:6" hidden="1" x14ac:dyDescent="0.25">
      <c r="A424" s="7"/>
      <c r="B424" s="7"/>
      <c r="C424" s="7"/>
      <c r="D424" s="7"/>
      <c r="E424" s="7"/>
      <c r="F424" s="7"/>
    </row>
    <row r="425" spans="1:6" hidden="1" x14ac:dyDescent="0.25">
      <c r="A425" s="7"/>
      <c r="B425" s="7"/>
      <c r="C425" s="7"/>
      <c r="D425" s="7"/>
      <c r="E425" s="7"/>
      <c r="F425" s="7"/>
    </row>
    <row r="426" spans="1:6" hidden="1" x14ac:dyDescent="0.25">
      <c r="A426" s="7"/>
      <c r="B426" s="7"/>
      <c r="C426" s="7"/>
      <c r="D426" s="7"/>
      <c r="E426" s="7"/>
      <c r="F426" s="7"/>
    </row>
    <row r="427" spans="1:6" hidden="1" x14ac:dyDescent="0.25">
      <c r="A427" s="7"/>
      <c r="B427" s="7"/>
      <c r="C427" s="7"/>
      <c r="D427" s="7"/>
      <c r="E427" s="7"/>
      <c r="F427" s="7"/>
    </row>
    <row r="428" spans="1:6" hidden="1" x14ac:dyDescent="0.25">
      <c r="A428" s="7"/>
      <c r="B428" s="7"/>
      <c r="C428" s="7"/>
      <c r="D428" s="7"/>
      <c r="E428" s="7"/>
      <c r="F428" s="7"/>
    </row>
    <row r="429" spans="1:6" hidden="1" x14ac:dyDescent="0.25">
      <c r="A429" s="7"/>
      <c r="B429" s="7"/>
      <c r="C429" s="7"/>
      <c r="D429" s="7"/>
      <c r="E429" s="7"/>
      <c r="F429" s="7"/>
    </row>
    <row r="430" spans="1:6" hidden="1" x14ac:dyDescent="0.25">
      <c r="A430" s="7"/>
      <c r="B430" s="7"/>
      <c r="C430" s="7"/>
      <c r="D430" s="7"/>
      <c r="E430" s="7"/>
      <c r="F430" s="7"/>
    </row>
    <row r="431" spans="1:6" hidden="1" x14ac:dyDescent="0.25">
      <c r="A431" s="7"/>
      <c r="B431" s="7"/>
      <c r="C431" s="7"/>
      <c r="D431" s="7"/>
      <c r="E431" s="7"/>
      <c r="F431" s="7"/>
    </row>
    <row r="432" spans="1:6" hidden="1" x14ac:dyDescent="0.25">
      <c r="A432" s="7"/>
      <c r="B432" s="7"/>
      <c r="C432" s="7"/>
      <c r="D432" s="7"/>
      <c r="E432" s="7"/>
      <c r="F432" s="7"/>
    </row>
    <row r="433" spans="1:6" hidden="1" x14ac:dyDescent="0.25">
      <c r="A433" s="7"/>
      <c r="B433" s="7"/>
      <c r="C433" s="7"/>
      <c r="D433" s="7"/>
      <c r="E433" s="7"/>
      <c r="F433" s="7"/>
    </row>
    <row r="434" spans="1:6" hidden="1" x14ac:dyDescent="0.25">
      <c r="A434" s="7"/>
      <c r="B434" s="7"/>
      <c r="C434" s="7"/>
      <c r="D434" s="7"/>
      <c r="E434" s="7"/>
      <c r="F434" s="7"/>
    </row>
    <row r="435" spans="1:6" hidden="1" x14ac:dyDescent="0.25">
      <c r="A435" s="7"/>
      <c r="B435" s="7"/>
      <c r="C435" s="7"/>
      <c r="D435" s="7"/>
      <c r="E435" s="7"/>
      <c r="F435" s="7"/>
    </row>
    <row r="436" spans="1:6" hidden="1" x14ac:dyDescent="0.25">
      <c r="A436" s="7"/>
      <c r="B436" s="7"/>
      <c r="C436" s="7"/>
      <c r="D436" s="7"/>
      <c r="E436" s="7"/>
      <c r="F436" s="7"/>
    </row>
    <row r="437" spans="1:6" hidden="1" x14ac:dyDescent="0.25">
      <c r="A437" s="7"/>
      <c r="B437" s="7"/>
      <c r="C437" s="7"/>
      <c r="D437" s="7"/>
      <c r="E437" s="7"/>
      <c r="F437" s="7"/>
    </row>
    <row r="438" spans="1:6" hidden="1" x14ac:dyDescent="0.25">
      <c r="A438" s="7"/>
      <c r="B438" s="7"/>
      <c r="C438" s="7"/>
      <c r="D438" s="7"/>
      <c r="E438" s="7"/>
      <c r="F438" s="7"/>
    </row>
    <row r="439" spans="1:6" hidden="1" x14ac:dyDescent="0.25">
      <c r="A439" s="7"/>
      <c r="B439" s="7"/>
      <c r="C439" s="7"/>
      <c r="D439" s="7"/>
      <c r="E439" s="7"/>
      <c r="F439" s="7"/>
    </row>
    <row r="440" spans="1:6" hidden="1" x14ac:dyDescent="0.25">
      <c r="A440" s="7"/>
      <c r="B440" s="7"/>
      <c r="C440" s="7"/>
      <c r="D440" s="7"/>
      <c r="E440" s="7"/>
      <c r="F440" s="7"/>
    </row>
    <row r="441" spans="1:6" hidden="1" x14ac:dyDescent="0.25">
      <c r="A441" s="7"/>
      <c r="B441" s="7"/>
      <c r="C441" s="7"/>
      <c r="D441" s="7"/>
      <c r="E441" s="7"/>
      <c r="F441" s="7"/>
    </row>
    <row r="442" spans="1:6" hidden="1" x14ac:dyDescent="0.25">
      <c r="A442" s="7"/>
      <c r="B442" s="7"/>
      <c r="C442" s="7"/>
      <c r="D442" s="7"/>
      <c r="E442" s="7"/>
      <c r="F442" s="7"/>
    </row>
    <row r="443" spans="1:6" hidden="1" x14ac:dyDescent="0.25">
      <c r="A443" s="7"/>
      <c r="B443" s="7"/>
      <c r="C443" s="7"/>
      <c r="D443" s="7"/>
      <c r="E443" s="7"/>
      <c r="F443" s="7"/>
    </row>
    <row r="444" spans="1:6" hidden="1" x14ac:dyDescent="0.25">
      <c r="A444" s="7"/>
      <c r="B444" s="7"/>
      <c r="C444" s="7"/>
      <c r="D444" s="7"/>
      <c r="E444" s="7"/>
      <c r="F444" s="7"/>
    </row>
    <row r="445" spans="1:6" hidden="1" x14ac:dyDescent="0.25">
      <c r="A445" s="7"/>
      <c r="B445" s="7"/>
      <c r="C445" s="7"/>
      <c r="D445" s="7"/>
      <c r="E445" s="7"/>
      <c r="F445" s="7"/>
    </row>
    <row r="446" spans="1:6" hidden="1" x14ac:dyDescent="0.25">
      <c r="A446" s="7"/>
      <c r="B446" s="7"/>
      <c r="C446" s="7"/>
      <c r="D446" s="7"/>
      <c r="E446" s="7"/>
      <c r="F446" s="7"/>
    </row>
    <row r="447" spans="1:6" hidden="1" x14ac:dyDescent="0.25">
      <c r="A447" s="7"/>
      <c r="B447" s="7"/>
      <c r="C447" s="7"/>
      <c r="D447" s="7"/>
      <c r="E447" s="7"/>
      <c r="F447" s="7"/>
    </row>
    <row r="448" spans="1:6" hidden="1" x14ac:dyDescent="0.25">
      <c r="A448" s="7"/>
      <c r="B448" s="7"/>
      <c r="C448" s="7"/>
      <c r="D448" s="7"/>
      <c r="E448" s="7"/>
      <c r="F448" s="7"/>
    </row>
    <row r="449" spans="1:6" hidden="1" x14ac:dyDescent="0.25">
      <c r="A449" s="7"/>
      <c r="B449" s="7"/>
      <c r="C449" s="7"/>
      <c r="D449" s="7"/>
      <c r="E449" s="7"/>
      <c r="F449" s="7"/>
    </row>
    <row r="450" spans="1:6" hidden="1" x14ac:dyDescent="0.25">
      <c r="A450" s="7"/>
      <c r="B450" s="7"/>
      <c r="C450" s="7"/>
      <c r="D450" s="7"/>
      <c r="E450" s="7"/>
      <c r="F450" s="7"/>
    </row>
    <row r="451" spans="1:6" hidden="1" x14ac:dyDescent="0.25">
      <c r="A451" s="7"/>
      <c r="B451" s="7"/>
      <c r="C451" s="7"/>
      <c r="D451" s="7"/>
      <c r="E451" s="7"/>
      <c r="F451" s="7"/>
    </row>
    <row r="452" spans="1:6" hidden="1" x14ac:dyDescent="0.25">
      <c r="A452" s="7"/>
      <c r="B452" s="7"/>
      <c r="C452" s="7"/>
      <c r="D452" s="7"/>
      <c r="E452" s="7"/>
      <c r="F452" s="7"/>
    </row>
    <row r="453" spans="1:6" hidden="1" x14ac:dyDescent="0.25">
      <c r="A453" s="7"/>
      <c r="B453" s="7"/>
      <c r="C453" s="7"/>
      <c r="D453" s="7"/>
      <c r="E453" s="7"/>
      <c r="F453" s="7"/>
    </row>
    <row r="454" spans="1:6" hidden="1" x14ac:dyDescent="0.25">
      <c r="A454" s="7"/>
      <c r="B454" s="7"/>
      <c r="C454" s="7"/>
      <c r="D454" s="7"/>
      <c r="E454" s="7"/>
      <c r="F454" s="7"/>
    </row>
    <row r="455" spans="1:6" hidden="1" x14ac:dyDescent="0.25">
      <c r="A455" s="7"/>
      <c r="B455" s="7"/>
      <c r="C455" s="7"/>
      <c r="D455" s="7"/>
      <c r="E455" s="7"/>
      <c r="F455" s="7"/>
    </row>
    <row r="456" spans="1:6" hidden="1" x14ac:dyDescent="0.25">
      <c r="A456" s="7"/>
      <c r="B456" s="7"/>
      <c r="C456" s="7"/>
      <c r="D456" s="7"/>
      <c r="E456" s="7"/>
      <c r="F456" s="7"/>
    </row>
    <row r="457" spans="1:6" hidden="1" x14ac:dyDescent="0.25">
      <c r="A457" s="7"/>
      <c r="B457" s="7"/>
      <c r="C457" s="7"/>
      <c r="D457" s="7"/>
      <c r="E457" s="7"/>
      <c r="F457" s="7"/>
    </row>
    <row r="458" spans="1:6" hidden="1" x14ac:dyDescent="0.25">
      <c r="A458" s="7"/>
      <c r="B458" s="7"/>
      <c r="C458" s="7"/>
      <c r="D458" s="7"/>
      <c r="E458" s="7"/>
      <c r="F458" s="7"/>
    </row>
    <row r="459" spans="1:6" hidden="1" x14ac:dyDescent="0.25">
      <c r="A459" s="7"/>
      <c r="B459" s="7"/>
      <c r="C459" s="7"/>
      <c r="D459" s="7"/>
      <c r="E459" s="7"/>
      <c r="F459" s="7"/>
    </row>
    <row r="460" spans="1:6" hidden="1" x14ac:dyDescent="0.25">
      <c r="A460" s="7"/>
      <c r="B460" s="7"/>
      <c r="C460" s="7"/>
      <c r="D460" s="7"/>
      <c r="E460" s="7"/>
      <c r="F460" s="7"/>
    </row>
    <row r="461" spans="1:6" hidden="1" x14ac:dyDescent="0.25">
      <c r="A461" s="7"/>
      <c r="B461" s="7"/>
      <c r="C461" s="7"/>
      <c r="D461" s="7"/>
      <c r="E461" s="7"/>
      <c r="F461" s="7"/>
    </row>
    <row r="462" spans="1:6" hidden="1" x14ac:dyDescent="0.25">
      <c r="A462" s="7"/>
      <c r="B462" s="7"/>
      <c r="C462" s="7"/>
      <c r="D462" s="7"/>
      <c r="E462" s="7"/>
      <c r="F462" s="7"/>
    </row>
    <row r="463" spans="1:6" hidden="1" x14ac:dyDescent="0.25">
      <c r="A463" s="7"/>
      <c r="B463" s="7"/>
      <c r="C463" s="7"/>
      <c r="D463" s="7"/>
      <c r="E463" s="7"/>
      <c r="F463" s="7"/>
    </row>
    <row r="464" spans="1:6" hidden="1" x14ac:dyDescent="0.25">
      <c r="A464" s="7"/>
      <c r="B464" s="7"/>
      <c r="C464" s="7"/>
      <c r="D464" s="7"/>
      <c r="E464" s="7"/>
      <c r="F464" s="7"/>
    </row>
    <row r="465" spans="1:6" hidden="1" x14ac:dyDescent="0.25">
      <c r="A465" s="7"/>
      <c r="B465" s="7"/>
      <c r="C465" s="7"/>
      <c r="D465" s="7"/>
      <c r="E465" s="7"/>
      <c r="F465" s="7"/>
    </row>
    <row r="466" spans="1:6" hidden="1" x14ac:dyDescent="0.25">
      <c r="A466" s="7"/>
      <c r="B466" s="7"/>
      <c r="C466" s="7"/>
      <c r="D466" s="7"/>
      <c r="E466" s="7"/>
      <c r="F466" s="7"/>
    </row>
    <row r="467" spans="1:6" hidden="1" x14ac:dyDescent="0.25">
      <c r="A467" s="7"/>
      <c r="B467" s="7"/>
      <c r="C467" s="7"/>
      <c r="D467" s="7"/>
      <c r="E467" s="7"/>
      <c r="F467" s="7"/>
    </row>
    <row r="468" spans="1:6" hidden="1" x14ac:dyDescent="0.25">
      <c r="A468" s="7"/>
      <c r="B468" s="7"/>
      <c r="C468" s="7"/>
      <c r="D468" s="7"/>
      <c r="E468" s="7"/>
      <c r="F468" s="7"/>
    </row>
    <row r="469" spans="1:6" hidden="1" x14ac:dyDescent="0.25">
      <c r="A469" s="7"/>
      <c r="B469" s="7"/>
      <c r="C469" s="7"/>
      <c r="D469" s="7"/>
      <c r="E469" s="7"/>
      <c r="F469" s="7"/>
    </row>
    <row r="470" spans="1:6" hidden="1" x14ac:dyDescent="0.25">
      <c r="A470" s="7"/>
      <c r="B470" s="7"/>
      <c r="C470" s="7"/>
      <c r="D470" s="7"/>
      <c r="E470" s="7"/>
      <c r="F470" s="7"/>
    </row>
    <row r="471" spans="1:6" hidden="1" x14ac:dyDescent="0.25">
      <c r="A471" s="7"/>
      <c r="B471" s="7"/>
      <c r="C471" s="7"/>
      <c r="D471" s="7"/>
      <c r="E471" s="7"/>
      <c r="F471" s="7"/>
    </row>
    <row r="472" spans="1:6" hidden="1" x14ac:dyDescent="0.25">
      <c r="A472" s="7"/>
      <c r="B472" s="7"/>
      <c r="C472" s="7"/>
      <c r="D472" s="7"/>
      <c r="E472" s="7"/>
      <c r="F472" s="7"/>
    </row>
    <row r="473" spans="1:6" hidden="1" x14ac:dyDescent="0.25">
      <c r="A473" s="7"/>
      <c r="B473" s="7"/>
      <c r="C473" s="7"/>
      <c r="D473" s="7"/>
      <c r="E473" s="7"/>
      <c r="F473" s="7"/>
    </row>
    <row r="474" spans="1:6" hidden="1" x14ac:dyDescent="0.25">
      <c r="A474" s="7"/>
      <c r="B474" s="7"/>
      <c r="C474" s="7"/>
      <c r="D474" s="7"/>
      <c r="E474" s="7"/>
      <c r="F474" s="7"/>
    </row>
    <row r="475" spans="1:6" hidden="1" x14ac:dyDescent="0.25">
      <c r="A475" s="7"/>
      <c r="B475" s="7"/>
      <c r="C475" s="7"/>
      <c r="D475" s="7"/>
      <c r="E475" s="7"/>
      <c r="F475" s="7"/>
    </row>
    <row r="476" spans="1:6" hidden="1" x14ac:dyDescent="0.25">
      <c r="A476" s="7"/>
      <c r="B476" s="7"/>
      <c r="C476" s="7"/>
      <c r="D476" s="7"/>
      <c r="E476" s="7"/>
      <c r="F476" s="7"/>
    </row>
    <row r="477" spans="1:6" hidden="1" x14ac:dyDescent="0.25">
      <c r="A477" s="7"/>
      <c r="B477" s="7"/>
      <c r="C477" s="7"/>
      <c r="D477" s="7"/>
      <c r="E477" s="7"/>
      <c r="F477" s="7"/>
    </row>
    <row r="478" spans="1:6" hidden="1" x14ac:dyDescent="0.25">
      <c r="A478" s="7"/>
      <c r="B478" s="7"/>
      <c r="C478" s="7"/>
      <c r="D478" s="7"/>
      <c r="E478" s="7"/>
      <c r="F478" s="7"/>
    </row>
    <row r="479" spans="1:6" hidden="1" x14ac:dyDescent="0.25">
      <c r="A479" s="7"/>
      <c r="B479" s="7"/>
      <c r="C479" s="7"/>
      <c r="D479" s="7"/>
      <c r="E479" s="7"/>
      <c r="F479" s="7"/>
    </row>
    <row r="480" spans="1:6" hidden="1" x14ac:dyDescent="0.25">
      <c r="A480" s="7"/>
      <c r="B480" s="7"/>
      <c r="C480" s="7"/>
      <c r="D480" s="7"/>
      <c r="E480" s="7"/>
      <c r="F480" s="7"/>
    </row>
    <row r="481" spans="1:6" hidden="1" x14ac:dyDescent="0.25">
      <c r="A481" s="7"/>
      <c r="B481" s="7"/>
      <c r="C481" s="7"/>
      <c r="D481" s="7"/>
      <c r="E481" s="7"/>
      <c r="F481" s="7"/>
    </row>
    <row r="482" spans="1:6" hidden="1" x14ac:dyDescent="0.25">
      <c r="A482" s="7"/>
      <c r="B482" s="7"/>
      <c r="C482" s="7"/>
      <c r="D482" s="7"/>
      <c r="E482" s="7"/>
      <c r="F482" s="7"/>
    </row>
    <row r="483" spans="1:6" hidden="1" x14ac:dyDescent="0.25">
      <c r="A483" s="7"/>
      <c r="B483" s="7"/>
      <c r="C483" s="7"/>
      <c r="D483" s="7"/>
      <c r="E483" s="7"/>
      <c r="F483" s="7"/>
    </row>
    <row r="484" spans="1:6" hidden="1" x14ac:dyDescent="0.25">
      <c r="A484" s="7"/>
      <c r="B484" s="7"/>
      <c r="C484" s="7"/>
      <c r="D484" s="7"/>
      <c r="E484" s="7"/>
      <c r="F484" s="7"/>
    </row>
    <row r="485" spans="1:6" hidden="1" x14ac:dyDescent="0.25">
      <c r="A485" s="7"/>
      <c r="B485" s="7"/>
      <c r="C485" s="7"/>
      <c r="D485" s="7"/>
      <c r="E485" s="7"/>
      <c r="F485" s="7"/>
    </row>
    <row r="486" spans="1:6" hidden="1" x14ac:dyDescent="0.25">
      <c r="A486" s="7"/>
      <c r="B486" s="7"/>
      <c r="C486" s="7"/>
      <c r="D486" s="7"/>
      <c r="E486" s="7"/>
      <c r="F486" s="7"/>
    </row>
    <row r="487" spans="1:6" hidden="1" x14ac:dyDescent="0.25">
      <c r="A487" s="7"/>
      <c r="B487" s="7"/>
      <c r="C487" s="7"/>
      <c r="D487" s="7"/>
      <c r="E487" s="7"/>
      <c r="F487" s="7"/>
    </row>
    <row r="488" spans="1:6" hidden="1" x14ac:dyDescent="0.25">
      <c r="A488" s="7"/>
      <c r="B488" s="7"/>
      <c r="C488" s="7"/>
      <c r="D488" s="7"/>
      <c r="E488" s="7"/>
      <c r="F488" s="7"/>
    </row>
    <row r="489" spans="1:6" hidden="1" x14ac:dyDescent="0.25">
      <c r="A489" s="7"/>
      <c r="B489" s="7"/>
      <c r="C489" s="7"/>
      <c r="D489" s="7"/>
      <c r="E489" s="7"/>
      <c r="F489" s="7"/>
    </row>
    <row r="490" spans="1:6" hidden="1" x14ac:dyDescent="0.25">
      <c r="A490" s="7"/>
      <c r="B490" s="7"/>
      <c r="C490" s="7"/>
      <c r="D490" s="7"/>
      <c r="E490" s="7"/>
      <c r="F490" s="7"/>
    </row>
    <row r="491" spans="1:6" hidden="1" x14ac:dyDescent="0.25">
      <c r="A491" s="7"/>
      <c r="B491" s="7"/>
      <c r="C491" s="7"/>
      <c r="D491" s="7"/>
      <c r="E491" s="7"/>
      <c r="F491" s="7"/>
    </row>
    <row r="492" spans="1:6" hidden="1" x14ac:dyDescent="0.25">
      <c r="A492" s="7"/>
      <c r="B492" s="7"/>
      <c r="C492" s="7"/>
      <c r="D492" s="7"/>
      <c r="E492" s="7"/>
      <c r="F492" s="7"/>
    </row>
    <row r="493" spans="1:6" hidden="1" x14ac:dyDescent="0.25">
      <c r="A493" s="7"/>
      <c r="B493" s="7"/>
      <c r="C493" s="7"/>
      <c r="D493" s="7"/>
      <c r="E493" s="7"/>
      <c r="F493" s="7"/>
    </row>
    <row r="494" spans="1:6" hidden="1" x14ac:dyDescent="0.25">
      <c r="A494" s="7"/>
      <c r="B494" s="7"/>
      <c r="C494" s="7"/>
      <c r="D494" s="7"/>
      <c r="E494" s="7"/>
      <c r="F494" s="7"/>
    </row>
    <row r="495" spans="1:6" hidden="1" x14ac:dyDescent="0.25">
      <c r="A495" s="7"/>
      <c r="B495" s="7"/>
      <c r="C495" s="7"/>
      <c r="D495" s="7"/>
      <c r="E495" s="7"/>
      <c r="F495" s="7"/>
    </row>
    <row r="496" spans="1:6" hidden="1" x14ac:dyDescent="0.25">
      <c r="A496" s="7"/>
      <c r="B496" s="7"/>
      <c r="C496" s="7"/>
      <c r="D496" s="7"/>
      <c r="E496" s="7"/>
      <c r="F496" s="7"/>
    </row>
    <row r="497" spans="1:6" hidden="1" x14ac:dyDescent="0.25">
      <c r="A497" s="7"/>
      <c r="B497" s="7"/>
      <c r="C497" s="7"/>
      <c r="D497" s="7"/>
      <c r="E497" s="7"/>
      <c r="F497" s="7"/>
    </row>
    <row r="498" spans="1:6" hidden="1" x14ac:dyDescent="0.25">
      <c r="A498" s="7"/>
      <c r="B498" s="7"/>
      <c r="C498" s="7"/>
      <c r="D498" s="7"/>
      <c r="E498" s="7"/>
      <c r="F498" s="7"/>
    </row>
    <row r="499" spans="1:6" hidden="1" x14ac:dyDescent="0.25">
      <c r="A499" s="7"/>
      <c r="B499" s="7"/>
      <c r="C499" s="7"/>
      <c r="D499" s="7"/>
      <c r="E499" s="7"/>
      <c r="F499" s="7"/>
    </row>
    <row r="500" spans="1:6" hidden="1" x14ac:dyDescent="0.25">
      <c r="A500" s="7"/>
      <c r="B500" s="7"/>
      <c r="C500" s="7"/>
      <c r="D500" s="7"/>
      <c r="E500" s="7"/>
      <c r="F500" s="7"/>
    </row>
    <row r="501" spans="1:6" hidden="1" x14ac:dyDescent="0.25">
      <c r="A501" s="7"/>
      <c r="B501" s="7"/>
      <c r="C501" s="7"/>
      <c r="D501" s="7"/>
      <c r="E501" s="7"/>
      <c r="F501" s="7"/>
    </row>
    <row r="502" spans="1:6" hidden="1" x14ac:dyDescent="0.25">
      <c r="A502" s="7"/>
      <c r="B502" s="7"/>
      <c r="C502" s="7"/>
      <c r="D502" s="7"/>
      <c r="E502" s="7"/>
      <c r="F502" s="7"/>
    </row>
    <row r="503" spans="1:6" hidden="1" x14ac:dyDescent="0.25">
      <c r="A503" s="7"/>
      <c r="B503" s="7"/>
      <c r="C503" s="7"/>
      <c r="D503" s="7"/>
      <c r="E503" s="7"/>
      <c r="F503" s="7"/>
    </row>
    <row r="504" spans="1:6" hidden="1" x14ac:dyDescent="0.25">
      <c r="A504" s="7"/>
      <c r="B504" s="7"/>
      <c r="C504" s="7"/>
      <c r="D504" s="7"/>
      <c r="E504" s="7"/>
      <c r="F504" s="7"/>
    </row>
    <row r="505" spans="1:6" hidden="1" x14ac:dyDescent="0.25">
      <c r="A505" s="7"/>
      <c r="B505" s="7"/>
      <c r="C505" s="7"/>
      <c r="D505" s="7"/>
      <c r="E505" s="7"/>
      <c r="F505" s="7"/>
    </row>
    <row r="506" spans="1:6" hidden="1" x14ac:dyDescent="0.25">
      <c r="A506" s="7"/>
      <c r="B506" s="7"/>
      <c r="C506" s="7"/>
      <c r="D506" s="7"/>
      <c r="E506" s="7"/>
      <c r="F506" s="7"/>
    </row>
    <row r="507" spans="1:6" hidden="1" x14ac:dyDescent="0.25">
      <c r="A507" s="7"/>
      <c r="B507" s="7"/>
      <c r="C507" s="7"/>
      <c r="D507" s="7"/>
      <c r="E507" s="7"/>
      <c r="F507" s="7"/>
    </row>
    <row r="508" spans="1:6" hidden="1" x14ac:dyDescent="0.25">
      <c r="A508" s="7"/>
      <c r="B508" s="7"/>
      <c r="C508" s="7"/>
      <c r="D508" s="7"/>
      <c r="E508" s="7"/>
      <c r="F508" s="7"/>
    </row>
    <row r="509" spans="1:6" hidden="1" x14ac:dyDescent="0.25">
      <c r="A509" s="7"/>
      <c r="B509" s="7"/>
      <c r="C509" s="7"/>
      <c r="D509" s="7"/>
      <c r="E509" s="7"/>
      <c r="F509" s="7"/>
    </row>
    <row r="510" spans="1:6" hidden="1" x14ac:dyDescent="0.25">
      <c r="A510" s="7"/>
      <c r="B510" s="7"/>
      <c r="C510" s="7"/>
      <c r="D510" s="7"/>
      <c r="E510" s="7"/>
      <c r="F510" s="7"/>
    </row>
    <row r="511" spans="1:6" hidden="1" x14ac:dyDescent="0.25">
      <c r="A511" s="7"/>
      <c r="B511" s="7"/>
      <c r="C511" s="7"/>
      <c r="D511" s="7"/>
      <c r="E511" s="7"/>
      <c r="F511" s="7"/>
    </row>
    <row r="512" spans="1:6" hidden="1" x14ac:dyDescent="0.25">
      <c r="A512" s="7"/>
      <c r="B512" s="7"/>
      <c r="C512" s="7"/>
      <c r="D512" s="7"/>
      <c r="E512" s="7"/>
      <c r="F512" s="7"/>
    </row>
    <row r="513" spans="1:6" hidden="1" x14ac:dyDescent="0.25">
      <c r="A513" s="7"/>
      <c r="B513" s="7"/>
      <c r="C513" s="7"/>
      <c r="D513" s="7"/>
      <c r="E513" s="7"/>
      <c r="F513" s="7"/>
    </row>
    <row r="514" spans="1:6" hidden="1" x14ac:dyDescent="0.25">
      <c r="A514" s="7"/>
      <c r="B514" s="7"/>
      <c r="C514" s="7"/>
      <c r="D514" s="7"/>
      <c r="E514" s="7"/>
      <c r="F514" s="7"/>
    </row>
    <row r="515" spans="1:6" hidden="1" x14ac:dyDescent="0.25">
      <c r="A515" s="7"/>
      <c r="B515" s="7"/>
      <c r="C515" s="7"/>
      <c r="D515" s="7"/>
      <c r="E515" s="7"/>
      <c r="F515" s="7"/>
    </row>
    <row r="516" spans="1:6" hidden="1" x14ac:dyDescent="0.25">
      <c r="A516" s="7"/>
      <c r="B516" s="7"/>
      <c r="C516" s="7"/>
      <c r="D516" s="7"/>
      <c r="E516" s="7"/>
      <c r="F516" s="7"/>
    </row>
    <row r="517" spans="1:6" hidden="1" x14ac:dyDescent="0.25">
      <c r="A517" s="7"/>
      <c r="B517" s="7"/>
      <c r="C517" s="7"/>
      <c r="D517" s="7"/>
      <c r="E517" s="7"/>
      <c r="F517" s="7"/>
    </row>
    <row r="518" spans="1:6" hidden="1" x14ac:dyDescent="0.25">
      <c r="A518" s="7"/>
      <c r="B518" s="7"/>
      <c r="C518" s="7"/>
      <c r="D518" s="7"/>
      <c r="E518" s="7"/>
      <c r="F518" s="7"/>
    </row>
    <row r="519" spans="1:6" hidden="1" x14ac:dyDescent="0.25">
      <c r="A519" s="7"/>
      <c r="B519" s="7"/>
      <c r="C519" s="7"/>
      <c r="D519" s="7"/>
      <c r="E519" s="7"/>
      <c r="F519" s="7"/>
    </row>
    <row r="520" spans="1:6" hidden="1" x14ac:dyDescent="0.25">
      <c r="A520" s="7"/>
      <c r="B520" s="7"/>
      <c r="C520" s="7"/>
      <c r="D520" s="7"/>
      <c r="E520" s="7"/>
      <c r="F520" s="7"/>
    </row>
    <row r="521" spans="1:6" hidden="1" x14ac:dyDescent="0.25">
      <c r="A521" s="7"/>
      <c r="B521" s="7"/>
      <c r="C521" s="7"/>
      <c r="D521" s="7"/>
      <c r="E521" s="7"/>
      <c r="F521" s="7"/>
    </row>
    <row r="522" spans="1:6" hidden="1" x14ac:dyDescent="0.25">
      <c r="A522" s="7"/>
      <c r="B522" s="7"/>
      <c r="C522" s="7"/>
      <c r="D522" s="7"/>
      <c r="E522" s="7"/>
      <c r="F522" s="7"/>
    </row>
    <row r="523" spans="1:6" hidden="1" x14ac:dyDescent="0.25">
      <c r="A523" s="7"/>
      <c r="B523" s="7"/>
      <c r="C523" s="7"/>
      <c r="D523" s="7"/>
      <c r="E523" s="7"/>
      <c r="F523" s="7"/>
    </row>
    <row r="524" spans="1:6" hidden="1" x14ac:dyDescent="0.25">
      <c r="A524" s="7"/>
      <c r="B524" s="7"/>
      <c r="C524" s="7"/>
      <c r="D524" s="7"/>
      <c r="E524" s="7"/>
      <c r="F524" s="7"/>
    </row>
    <row r="525" spans="1:6" hidden="1" x14ac:dyDescent="0.25">
      <c r="A525" s="7"/>
      <c r="B525" s="7"/>
      <c r="C525" s="7"/>
      <c r="D525" s="7"/>
      <c r="E525" s="7"/>
      <c r="F525" s="7"/>
    </row>
    <row r="526" spans="1:6" hidden="1" x14ac:dyDescent="0.25">
      <c r="A526" s="7"/>
      <c r="B526" s="7"/>
      <c r="C526" s="7"/>
      <c r="D526" s="7"/>
      <c r="E526" s="7"/>
      <c r="F526" s="7"/>
    </row>
    <row r="527" spans="1:6" hidden="1" x14ac:dyDescent="0.25">
      <c r="A527" s="7"/>
      <c r="B527" s="7"/>
      <c r="C527" s="7"/>
      <c r="D527" s="7"/>
      <c r="E527" s="7"/>
      <c r="F527" s="7"/>
    </row>
    <row r="528" spans="1:6" hidden="1" x14ac:dyDescent="0.25">
      <c r="A528" s="7"/>
      <c r="B528" s="7"/>
      <c r="C528" s="7"/>
      <c r="D528" s="7"/>
      <c r="E528" s="7"/>
      <c r="F528" s="7"/>
    </row>
    <row r="529" spans="1:6" hidden="1" x14ac:dyDescent="0.25">
      <c r="A529" s="7"/>
      <c r="B529" s="7"/>
      <c r="C529" s="7"/>
      <c r="D529" s="7"/>
      <c r="E529" s="7"/>
      <c r="F529" s="7"/>
    </row>
    <row r="530" spans="1:6" hidden="1" x14ac:dyDescent="0.25">
      <c r="A530" s="7"/>
      <c r="B530" s="7"/>
      <c r="C530" s="7"/>
      <c r="D530" s="7"/>
      <c r="E530" s="7"/>
      <c r="F530" s="7"/>
    </row>
    <row r="531" spans="1:6" hidden="1" x14ac:dyDescent="0.25">
      <c r="A531" s="7"/>
      <c r="B531" s="7"/>
      <c r="C531" s="7"/>
      <c r="D531" s="7"/>
      <c r="E531" s="7"/>
      <c r="F531" s="7"/>
    </row>
    <row r="532" spans="1:6" hidden="1" x14ac:dyDescent="0.25">
      <c r="A532" s="7"/>
      <c r="B532" s="7"/>
      <c r="C532" s="7"/>
      <c r="D532" s="7"/>
      <c r="E532" s="7"/>
      <c r="F532" s="7"/>
    </row>
    <row r="533" spans="1:6" hidden="1" x14ac:dyDescent="0.25">
      <c r="A533" s="7"/>
      <c r="B533" s="7"/>
      <c r="C533" s="7"/>
      <c r="D533" s="7"/>
      <c r="E533" s="7"/>
      <c r="F533" s="7"/>
    </row>
    <row r="534" spans="1:6" hidden="1" x14ac:dyDescent="0.25">
      <c r="A534" s="7"/>
      <c r="B534" s="7"/>
      <c r="C534" s="7"/>
      <c r="D534" s="7"/>
      <c r="E534" s="7"/>
      <c r="F534" s="7"/>
    </row>
    <row r="535" spans="1:6" hidden="1" x14ac:dyDescent="0.25">
      <c r="A535" s="7"/>
      <c r="B535" s="7"/>
      <c r="C535" s="7"/>
      <c r="D535" s="7"/>
      <c r="E535" s="7"/>
      <c r="F535" s="7"/>
    </row>
    <row r="536" spans="1:6" hidden="1" x14ac:dyDescent="0.25">
      <c r="A536" s="7"/>
      <c r="B536" s="7"/>
      <c r="C536" s="7"/>
      <c r="D536" s="7"/>
      <c r="E536" s="7"/>
      <c r="F536" s="7"/>
    </row>
    <row r="537" spans="1:6" hidden="1" x14ac:dyDescent="0.25">
      <c r="A537" s="7"/>
      <c r="B537" s="7"/>
      <c r="C537" s="7"/>
      <c r="D537" s="7"/>
      <c r="E537" s="7"/>
      <c r="F537" s="7"/>
    </row>
    <row r="538" spans="1:6" hidden="1" x14ac:dyDescent="0.25">
      <c r="A538" s="7"/>
      <c r="B538" s="7"/>
      <c r="C538" s="7"/>
      <c r="D538" s="7"/>
      <c r="E538" s="7"/>
      <c r="F538" s="7"/>
    </row>
    <row r="539" spans="1:6" hidden="1" x14ac:dyDescent="0.25">
      <c r="A539" s="7"/>
      <c r="B539" s="7"/>
      <c r="C539" s="7"/>
      <c r="D539" s="7"/>
      <c r="E539" s="7"/>
      <c r="F539" s="7"/>
    </row>
    <row r="540" spans="1:6" hidden="1" x14ac:dyDescent="0.25">
      <c r="A540" s="7"/>
      <c r="B540" s="7"/>
      <c r="C540" s="7"/>
      <c r="D540" s="7"/>
      <c r="E540" s="7"/>
      <c r="F540" s="7"/>
    </row>
    <row r="541" spans="1:6" hidden="1" x14ac:dyDescent="0.25">
      <c r="A541" s="7"/>
      <c r="B541" s="7"/>
      <c r="C541" s="7"/>
      <c r="D541" s="7"/>
      <c r="E541" s="7"/>
      <c r="F541" s="7"/>
    </row>
    <row r="542" spans="1:6" hidden="1" x14ac:dyDescent="0.25">
      <c r="A542" s="7"/>
      <c r="B542" s="7"/>
      <c r="C542" s="7"/>
      <c r="D542" s="7"/>
      <c r="E542" s="7"/>
      <c r="F542" s="7"/>
    </row>
    <row r="543" spans="1:6" hidden="1" x14ac:dyDescent="0.25">
      <c r="A543" s="7"/>
      <c r="B543" s="7"/>
      <c r="C543" s="7"/>
      <c r="D543" s="7"/>
      <c r="E543" s="7"/>
      <c r="F543" s="7"/>
    </row>
    <row r="544" spans="1:6" hidden="1" x14ac:dyDescent="0.25">
      <c r="A544" s="7"/>
      <c r="B544" s="7"/>
      <c r="C544" s="7"/>
      <c r="D544" s="7"/>
      <c r="E544" s="7"/>
      <c r="F544" s="7"/>
    </row>
    <row r="545" spans="1:6" hidden="1" x14ac:dyDescent="0.25">
      <c r="A545" s="7"/>
      <c r="B545" s="7"/>
      <c r="C545" s="7"/>
      <c r="D545" s="7"/>
      <c r="E545" s="7"/>
      <c r="F545" s="7"/>
    </row>
    <row r="546" spans="1:6" hidden="1" x14ac:dyDescent="0.25">
      <c r="A546" s="7"/>
      <c r="B546" s="7"/>
      <c r="C546" s="7"/>
      <c r="D546" s="7"/>
      <c r="E546" s="7"/>
      <c r="F546" s="7"/>
    </row>
    <row r="547" spans="1:6" hidden="1" x14ac:dyDescent="0.25">
      <c r="A547" s="7"/>
      <c r="B547" s="7"/>
      <c r="C547" s="7"/>
      <c r="D547" s="7"/>
      <c r="E547" s="7"/>
      <c r="F547" s="7"/>
    </row>
    <row r="548" spans="1:6" hidden="1" x14ac:dyDescent="0.25">
      <c r="A548" s="7"/>
      <c r="B548" s="7"/>
      <c r="C548" s="7"/>
      <c r="D548" s="7"/>
      <c r="E548" s="7"/>
      <c r="F548" s="7"/>
    </row>
    <row r="549" spans="1:6" hidden="1" x14ac:dyDescent="0.25">
      <c r="A549" s="7"/>
      <c r="B549" s="7"/>
      <c r="C549" s="7"/>
      <c r="D549" s="7"/>
      <c r="E549" s="7"/>
      <c r="F549" s="7"/>
    </row>
    <row r="550" spans="1:6" hidden="1" x14ac:dyDescent="0.25">
      <c r="A550" s="7"/>
      <c r="B550" s="7"/>
      <c r="C550" s="7"/>
      <c r="D550" s="7"/>
      <c r="E550" s="7"/>
      <c r="F550" s="7"/>
    </row>
    <row r="551" spans="1:6" hidden="1" x14ac:dyDescent="0.25">
      <c r="A551" s="7"/>
      <c r="B551" s="7"/>
      <c r="C551" s="7"/>
      <c r="D551" s="7"/>
      <c r="E551" s="7"/>
      <c r="F551" s="7"/>
    </row>
    <row r="552" spans="1:6" hidden="1" x14ac:dyDescent="0.25">
      <c r="A552" s="7"/>
      <c r="B552" s="7"/>
      <c r="C552" s="7"/>
      <c r="D552" s="7"/>
      <c r="E552" s="7"/>
      <c r="F552" s="7"/>
    </row>
    <row r="553" spans="1:6" hidden="1" x14ac:dyDescent="0.25">
      <c r="A553" s="7"/>
      <c r="B553" s="7"/>
      <c r="C553" s="7"/>
      <c r="D553" s="7"/>
      <c r="E553" s="7"/>
      <c r="F553" s="7"/>
    </row>
    <row r="554" spans="1:6" hidden="1" x14ac:dyDescent="0.25">
      <c r="A554" s="7"/>
      <c r="B554" s="7"/>
      <c r="C554" s="7"/>
      <c r="D554" s="7"/>
      <c r="E554" s="7"/>
      <c r="F554" s="7"/>
    </row>
    <row r="555" spans="1:6" hidden="1" x14ac:dyDescent="0.25">
      <c r="A555" s="7"/>
      <c r="B555" s="7"/>
      <c r="C555" s="7"/>
      <c r="D555" s="7"/>
      <c r="E555" s="7"/>
      <c r="F555" s="7"/>
    </row>
    <row r="556" spans="1:6" hidden="1" x14ac:dyDescent="0.25">
      <c r="A556" s="7"/>
      <c r="B556" s="7"/>
      <c r="C556" s="7"/>
      <c r="D556" s="7"/>
      <c r="E556" s="7"/>
      <c r="F556" s="7"/>
    </row>
    <row r="557" spans="1:6" hidden="1" x14ac:dyDescent="0.25">
      <c r="A557" s="7"/>
      <c r="B557" s="7"/>
      <c r="C557" s="7"/>
      <c r="D557" s="7"/>
      <c r="E557" s="7"/>
      <c r="F557" s="7"/>
    </row>
    <row r="558" spans="1:6" hidden="1" x14ac:dyDescent="0.25">
      <c r="A558" s="7"/>
      <c r="B558" s="7"/>
      <c r="C558" s="7"/>
      <c r="D558" s="7"/>
      <c r="E558" s="7"/>
      <c r="F558" s="7"/>
    </row>
    <row r="559" spans="1:6" hidden="1" x14ac:dyDescent="0.25">
      <c r="A559" s="7"/>
      <c r="B559" s="7"/>
      <c r="C559" s="7"/>
      <c r="D559" s="7"/>
      <c r="E559" s="7"/>
      <c r="F559" s="7"/>
    </row>
    <row r="560" spans="1:6" hidden="1" x14ac:dyDescent="0.25">
      <c r="A560" s="7"/>
      <c r="B560" s="7"/>
      <c r="C560" s="7"/>
      <c r="D560" s="7"/>
      <c r="E560" s="7"/>
      <c r="F560" s="7"/>
    </row>
    <row r="561" spans="1:6" hidden="1" x14ac:dyDescent="0.25">
      <c r="A561" s="7"/>
      <c r="B561" s="7"/>
      <c r="C561" s="7"/>
      <c r="D561" s="7"/>
      <c r="E561" s="7"/>
      <c r="F561" s="7"/>
    </row>
    <row r="562" spans="1:6" hidden="1" x14ac:dyDescent="0.25">
      <c r="A562" s="7"/>
      <c r="B562" s="7"/>
      <c r="C562" s="7"/>
      <c r="D562" s="7"/>
      <c r="E562" s="7"/>
      <c r="F562" s="7"/>
    </row>
    <row r="563" spans="1:6" hidden="1" x14ac:dyDescent="0.25">
      <c r="A563" s="7"/>
      <c r="B563" s="7"/>
      <c r="C563" s="7"/>
      <c r="D563" s="7"/>
      <c r="E563" s="7"/>
      <c r="F563" s="7"/>
    </row>
    <row r="564" spans="1:6" hidden="1" x14ac:dyDescent="0.25">
      <c r="A564" s="7"/>
      <c r="B564" s="7"/>
      <c r="C564" s="7"/>
      <c r="D564" s="7"/>
      <c r="E564" s="7"/>
      <c r="F564" s="7"/>
    </row>
    <row r="565" spans="1:6" hidden="1" x14ac:dyDescent="0.25">
      <c r="A565" s="7"/>
      <c r="B565" s="7"/>
      <c r="C565" s="7"/>
      <c r="D565" s="7"/>
      <c r="E565" s="7"/>
      <c r="F565" s="7"/>
    </row>
    <row r="566" spans="1:6" hidden="1" x14ac:dyDescent="0.25">
      <c r="A566" s="7"/>
      <c r="B566" s="7"/>
      <c r="C566" s="7"/>
      <c r="D566" s="7"/>
      <c r="E566" s="7"/>
      <c r="F566" s="7"/>
    </row>
    <row r="567" spans="1:6" hidden="1" x14ac:dyDescent="0.25">
      <c r="A567" s="7"/>
      <c r="B567" s="7"/>
      <c r="C567" s="7"/>
      <c r="D567" s="7"/>
      <c r="E567" s="7"/>
      <c r="F567" s="7"/>
    </row>
    <row r="568" spans="1:6" hidden="1" x14ac:dyDescent="0.25">
      <c r="A568" s="7"/>
      <c r="B568" s="7"/>
      <c r="C568" s="7"/>
      <c r="D568" s="7"/>
      <c r="E568" s="7"/>
      <c r="F568" s="7"/>
    </row>
    <row r="569" spans="1:6" hidden="1" x14ac:dyDescent="0.25">
      <c r="A569" s="7"/>
      <c r="B569" s="7"/>
      <c r="C569" s="7"/>
      <c r="D569" s="7"/>
      <c r="E569" s="7"/>
      <c r="F569" s="7"/>
    </row>
    <row r="570" spans="1:6" hidden="1" x14ac:dyDescent="0.25">
      <c r="A570" s="7"/>
      <c r="B570" s="7"/>
      <c r="C570" s="7"/>
      <c r="D570" s="7"/>
      <c r="E570" s="7"/>
      <c r="F570" s="7"/>
    </row>
    <row r="571" spans="1:6" hidden="1" x14ac:dyDescent="0.25">
      <c r="A571" s="7"/>
      <c r="B571" s="7"/>
      <c r="C571" s="7"/>
      <c r="D571" s="7"/>
      <c r="E571" s="7"/>
      <c r="F571" s="7"/>
    </row>
    <row r="572" spans="1:6" hidden="1" x14ac:dyDescent="0.25">
      <c r="A572" s="7"/>
      <c r="B572" s="7"/>
      <c r="C572" s="7"/>
      <c r="D572" s="7"/>
      <c r="E572" s="7"/>
      <c r="F572" s="7"/>
    </row>
    <row r="573" spans="1:6" hidden="1" x14ac:dyDescent="0.25">
      <c r="A573" s="7"/>
      <c r="B573" s="7"/>
      <c r="C573" s="7"/>
      <c r="D573" s="7"/>
      <c r="E573" s="7"/>
      <c r="F573" s="7"/>
    </row>
    <row r="574" spans="1:6" hidden="1" x14ac:dyDescent="0.25">
      <c r="A574" s="7"/>
      <c r="B574" s="7"/>
      <c r="C574" s="7"/>
      <c r="D574" s="7"/>
      <c r="E574" s="7"/>
      <c r="F574" s="7"/>
    </row>
    <row r="575" spans="1:6" hidden="1" x14ac:dyDescent="0.25">
      <c r="A575" s="7"/>
      <c r="B575" s="7"/>
      <c r="C575" s="7"/>
      <c r="D575" s="7"/>
      <c r="E575" s="7"/>
      <c r="F575" s="7"/>
    </row>
    <row r="576" spans="1:6" hidden="1" x14ac:dyDescent="0.25">
      <c r="A576" s="7"/>
      <c r="B576" s="7"/>
      <c r="C576" s="7"/>
      <c r="D576" s="7"/>
      <c r="E576" s="7"/>
      <c r="F576" s="7"/>
    </row>
    <row r="577" spans="1:6" hidden="1" x14ac:dyDescent="0.25">
      <c r="A577" s="7"/>
      <c r="B577" s="7"/>
      <c r="C577" s="7"/>
      <c r="D577" s="7"/>
      <c r="E577" s="7"/>
      <c r="F577" s="7"/>
    </row>
    <row r="578" spans="1:6" hidden="1" x14ac:dyDescent="0.25">
      <c r="A578" s="7"/>
      <c r="B578" s="7"/>
      <c r="C578" s="7"/>
      <c r="D578" s="7"/>
      <c r="E578" s="7"/>
      <c r="F578" s="7"/>
    </row>
    <row r="579" spans="1:6" hidden="1" x14ac:dyDescent="0.25">
      <c r="A579" s="7"/>
      <c r="B579" s="7"/>
      <c r="C579" s="7"/>
      <c r="D579" s="7"/>
      <c r="E579" s="7"/>
      <c r="F579" s="7"/>
    </row>
    <row r="580" spans="1:6" hidden="1" x14ac:dyDescent="0.25">
      <c r="A580" s="7"/>
      <c r="B580" s="7"/>
      <c r="C580" s="7"/>
      <c r="D580" s="7"/>
      <c r="E580" s="7"/>
      <c r="F580" s="7"/>
    </row>
    <row r="581" spans="1:6" hidden="1" x14ac:dyDescent="0.25">
      <c r="A581" s="7"/>
      <c r="B581" s="7"/>
      <c r="C581" s="7"/>
      <c r="D581" s="7"/>
      <c r="E581" s="7"/>
      <c r="F581" s="7"/>
    </row>
    <row r="582" spans="1:6" hidden="1" x14ac:dyDescent="0.25">
      <c r="A582" s="7"/>
      <c r="B582" s="7"/>
      <c r="C582" s="7"/>
      <c r="D582" s="7"/>
      <c r="E582" s="7"/>
      <c r="F582" s="7"/>
    </row>
    <row r="583" spans="1:6" hidden="1" x14ac:dyDescent="0.25">
      <c r="A583" s="7"/>
      <c r="B583" s="7"/>
      <c r="C583" s="7"/>
      <c r="D583" s="7"/>
      <c r="E583" s="7"/>
      <c r="F583" s="7"/>
    </row>
    <row r="584" spans="1:6" hidden="1" x14ac:dyDescent="0.25">
      <c r="A584" s="7"/>
      <c r="B584" s="7"/>
      <c r="C584" s="7"/>
      <c r="D584" s="7"/>
      <c r="E584" s="7"/>
      <c r="F584" s="7"/>
    </row>
    <row r="585" spans="1:6" hidden="1" x14ac:dyDescent="0.25">
      <c r="A585" s="7"/>
      <c r="B585" s="7"/>
      <c r="C585" s="7"/>
      <c r="D585" s="7"/>
      <c r="E585" s="7"/>
      <c r="F585" s="7"/>
    </row>
    <row r="586" spans="1:6" hidden="1" x14ac:dyDescent="0.25">
      <c r="A586" s="7"/>
      <c r="B586" s="7"/>
      <c r="C586" s="7"/>
      <c r="D586" s="7"/>
      <c r="E586" s="7"/>
      <c r="F586" s="7"/>
    </row>
    <row r="587" spans="1:6" hidden="1" x14ac:dyDescent="0.25">
      <c r="A587" s="7"/>
      <c r="B587" s="7"/>
      <c r="C587" s="7"/>
      <c r="D587" s="7"/>
      <c r="E587" s="7"/>
      <c r="F587" s="7"/>
    </row>
    <row r="588" spans="1:6" hidden="1" x14ac:dyDescent="0.25">
      <c r="A588" s="7"/>
      <c r="B588" s="7"/>
      <c r="C588" s="7"/>
      <c r="D588" s="7"/>
      <c r="E588" s="7"/>
      <c r="F588" s="7"/>
    </row>
    <row r="589" spans="1:6" hidden="1" x14ac:dyDescent="0.25"/>
    <row r="590" spans="1:6" hidden="1" x14ac:dyDescent="0.25"/>
  </sheetData>
  <sortState ref="A6:F169">
    <sortCondition descending="1" ref="F6:F169"/>
  </sortState>
  <hyperlinks>
    <hyperlink ref="B3" r:id="rId1" location="terms-employment "/>
  </hyperlinks>
  <pageMargins left="0.70866141732283472" right="0.70866141732283472" top="0.74803149606299213" bottom="0.74803149606299213" header="0.31496062992125984" footer="0.31496062992125984"/>
  <pageSetup scale="55" orientation="landscape" r:id="rId2"/>
  <tableParts count="2">
    <tablePart r:id="rId3"/>
    <tablePart r:id="rId4"/>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
  <sheetViews>
    <sheetView zoomScaleNormal="100" workbookViewId="0">
      <pane ySplit="6" topLeftCell="A7" activePane="bottomLeft" state="frozen"/>
      <selection pane="bottomLeft" activeCell="A18" sqref="A18"/>
    </sheetView>
  </sheetViews>
  <sheetFormatPr defaultColWidth="0" defaultRowHeight="15" zeroHeight="1" x14ac:dyDescent="0.25"/>
  <cols>
    <col min="1" max="1" width="33.5703125" customWidth="1"/>
    <col min="2" max="2" width="26" customWidth="1"/>
    <col min="3" max="3" width="13.85546875" customWidth="1"/>
    <col min="4" max="4" width="11.5703125" customWidth="1"/>
    <col min="5" max="5" width="12" customWidth="1"/>
    <col min="6" max="6" width="17.5703125" customWidth="1"/>
    <col min="7" max="7" width="26" customWidth="1"/>
    <col min="8" max="9" width="9.140625" customWidth="1"/>
    <col min="10" max="15" width="0" hidden="1" customWidth="1"/>
    <col min="16" max="16384" width="9.140625" hidden="1"/>
  </cols>
  <sheetData>
    <row r="1" spans="1:11" s="7" customFormat="1" x14ac:dyDescent="0.25"/>
    <row r="2" spans="1:11" s="7" customFormat="1" x14ac:dyDescent="0.25">
      <c r="A2" s="8" t="s">
        <v>173</v>
      </c>
      <c r="B2" s="8" t="s">
        <v>174</v>
      </c>
      <c r="C2" s="8"/>
      <c r="D2" s="8"/>
      <c r="E2" s="8"/>
      <c r="F2" s="8"/>
      <c r="G2" s="8"/>
    </row>
    <row r="3" spans="1:11" s="7" customFormat="1" x14ac:dyDescent="0.25">
      <c r="A3" s="8"/>
      <c r="B3" s="8" t="s">
        <v>163</v>
      </c>
      <c r="C3" s="8"/>
      <c r="D3" s="8"/>
      <c r="E3" s="8"/>
      <c r="F3" s="8"/>
      <c r="G3" s="8"/>
    </row>
    <row r="4" spans="1:11" s="7" customFormat="1" x14ac:dyDescent="0.25">
      <c r="A4" s="8"/>
      <c r="B4" s="17" t="s">
        <v>162</v>
      </c>
      <c r="C4" s="8"/>
      <c r="D4" s="8"/>
      <c r="E4" s="8"/>
      <c r="F4" s="8"/>
      <c r="G4" s="17"/>
    </row>
    <row r="5" spans="1:11" s="7" customFormat="1" x14ac:dyDescent="0.25">
      <c r="A5" s="19" t="s">
        <v>164</v>
      </c>
      <c r="B5" s="20"/>
      <c r="C5" s="20"/>
      <c r="D5" s="20"/>
      <c r="E5" s="20"/>
      <c r="F5" s="21"/>
      <c r="G5" s="20"/>
    </row>
    <row r="6" spans="1:11" ht="45" x14ac:dyDescent="0.25">
      <c r="A6" s="25" t="s">
        <v>159</v>
      </c>
      <c r="B6" s="18" t="s">
        <v>0</v>
      </c>
      <c r="C6" s="18" t="s">
        <v>1</v>
      </c>
      <c r="D6" s="18" t="s">
        <v>2</v>
      </c>
      <c r="E6" s="1" t="s">
        <v>158</v>
      </c>
      <c r="F6" s="26" t="s">
        <v>157</v>
      </c>
      <c r="G6" s="58" t="s">
        <v>416</v>
      </c>
      <c r="H6" s="7"/>
      <c r="I6" s="7"/>
      <c r="J6" s="7"/>
      <c r="K6" s="7"/>
    </row>
    <row r="7" spans="1:11" x14ac:dyDescent="0.25">
      <c r="A7" s="2" t="s">
        <v>12</v>
      </c>
      <c r="B7" s="4">
        <v>1020</v>
      </c>
      <c r="C7" s="4">
        <v>65</v>
      </c>
      <c r="D7" s="4">
        <v>1550</v>
      </c>
      <c r="E7" s="4">
        <v>2635</v>
      </c>
      <c r="F7" s="5">
        <f>(C7+D7)/E7</f>
        <v>0.61290322580645162</v>
      </c>
      <c r="G7" s="4">
        <v>6</v>
      </c>
      <c r="H7" s="7"/>
      <c r="I7" s="7"/>
      <c r="J7" s="7"/>
      <c r="K7" s="7"/>
    </row>
    <row r="8" spans="1:11" x14ac:dyDescent="0.25">
      <c r="A8" s="2" t="s">
        <v>15</v>
      </c>
      <c r="B8" s="4">
        <v>1685</v>
      </c>
      <c r="C8" s="4">
        <v>715</v>
      </c>
      <c r="D8" s="4">
        <v>1975</v>
      </c>
      <c r="E8" s="4">
        <v>4375</v>
      </c>
      <c r="F8" s="5">
        <f t="shared" ref="F8:F30" si="0">(C8+D8)/E8</f>
        <v>0.61485714285714288</v>
      </c>
      <c r="G8" s="4">
        <v>4</v>
      </c>
      <c r="H8" s="7"/>
      <c r="I8" s="7"/>
      <c r="J8" s="7"/>
      <c r="K8" s="7"/>
    </row>
    <row r="9" spans="1:11" x14ac:dyDescent="0.25">
      <c r="A9" s="2" t="s">
        <v>23</v>
      </c>
      <c r="B9" s="4">
        <v>1490</v>
      </c>
      <c r="C9" s="4">
        <v>160</v>
      </c>
      <c r="D9" s="4">
        <v>1535</v>
      </c>
      <c r="E9" s="4">
        <v>3185</v>
      </c>
      <c r="F9" s="5">
        <f t="shared" si="0"/>
        <v>0.53218210361067508</v>
      </c>
      <c r="G9" s="4">
        <v>9</v>
      </c>
      <c r="H9" s="7"/>
      <c r="I9" s="7"/>
      <c r="J9" s="7"/>
      <c r="K9" s="7"/>
    </row>
    <row r="10" spans="1:11" x14ac:dyDescent="0.25">
      <c r="A10" s="2" t="s">
        <v>27</v>
      </c>
      <c r="B10" s="4">
        <v>1665</v>
      </c>
      <c r="C10" s="4">
        <v>210</v>
      </c>
      <c r="D10" s="4">
        <v>0</v>
      </c>
      <c r="E10" s="4">
        <v>1880</v>
      </c>
      <c r="F10" s="5">
        <f t="shared" si="0"/>
        <v>0.11170212765957446</v>
      </c>
      <c r="G10" s="4">
        <v>24</v>
      </c>
      <c r="H10" s="7"/>
      <c r="I10" s="7"/>
      <c r="J10" s="7"/>
      <c r="K10" s="7"/>
    </row>
    <row r="11" spans="1:11" x14ac:dyDescent="0.25">
      <c r="A11" s="2" t="s">
        <v>30</v>
      </c>
      <c r="B11" s="4">
        <v>2025</v>
      </c>
      <c r="C11" s="4">
        <v>265</v>
      </c>
      <c r="D11" s="4">
        <v>1370</v>
      </c>
      <c r="E11" s="4">
        <v>3660</v>
      </c>
      <c r="F11" s="5">
        <f t="shared" si="0"/>
        <v>0.44672131147540983</v>
      </c>
      <c r="G11" s="4">
        <v>15</v>
      </c>
      <c r="H11" s="7"/>
      <c r="I11" s="7"/>
      <c r="J11" s="7"/>
      <c r="K11" s="7"/>
    </row>
    <row r="12" spans="1:11" x14ac:dyDescent="0.25">
      <c r="A12" s="2" t="s">
        <v>44</v>
      </c>
      <c r="B12" s="4">
        <v>1075</v>
      </c>
      <c r="C12" s="4">
        <v>130</v>
      </c>
      <c r="D12" s="4">
        <v>685</v>
      </c>
      <c r="E12" s="4">
        <v>1890</v>
      </c>
      <c r="F12" s="5">
        <f t="shared" si="0"/>
        <v>0.43121693121693122</v>
      </c>
      <c r="G12" s="4">
        <v>18</v>
      </c>
      <c r="H12" s="7"/>
      <c r="I12" s="7"/>
      <c r="J12" s="7"/>
      <c r="K12" s="7"/>
    </row>
    <row r="13" spans="1:11" x14ac:dyDescent="0.25">
      <c r="A13" s="2" t="s">
        <v>49</v>
      </c>
      <c r="B13" s="4">
        <v>2315</v>
      </c>
      <c r="C13" s="4">
        <v>285</v>
      </c>
      <c r="D13" s="4">
        <v>1960</v>
      </c>
      <c r="E13" s="4">
        <v>4560</v>
      </c>
      <c r="F13" s="5">
        <f t="shared" si="0"/>
        <v>0.49232456140350878</v>
      </c>
      <c r="G13" s="4">
        <v>11</v>
      </c>
      <c r="H13" s="7"/>
      <c r="I13" s="7"/>
      <c r="J13" s="7"/>
      <c r="K13" s="7"/>
    </row>
    <row r="14" spans="1:11" x14ac:dyDescent="0.25">
      <c r="A14" s="2" t="s">
        <v>51</v>
      </c>
      <c r="B14" s="4">
        <v>1185</v>
      </c>
      <c r="C14" s="4">
        <v>170</v>
      </c>
      <c r="D14" s="4">
        <v>1465</v>
      </c>
      <c r="E14" s="4">
        <v>2820</v>
      </c>
      <c r="F14" s="5">
        <f t="shared" si="0"/>
        <v>0.57978723404255317</v>
      </c>
      <c r="G14" s="4">
        <v>8</v>
      </c>
      <c r="H14" s="7"/>
      <c r="I14" s="7"/>
      <c r="J14" s="7"/>
      <c r="K14" s="7"/>
    </row>
    <row r="15" spans="1:11" x14ac:dyDescent="0.25">
      <c r="A15" s="2" t="s">
        <v>55</v>
      </c>
      <c r="B15" s="4">
        <v>1815</v>
      </c>
      <c r="C15" s="4">
        <v>780</v>
      </c>
      <c r="D15" s="4">
        <v>760</v>
      </c>
      <c r="E15" s="4">
        <v>3355</v>
      </c>
      <c r="F15" s="5">
        <f t="shared" si="0"/>
        <v>0.45901639344262296</v>
      </c>
      <c r="G15" s="4">
        <v>14</v>
      </c>
      <c r="H15" s="7"/>
      <c r="I15" s="7"/>
      <c r="J15" s="7"/>
      <c r="K15" s="7"/>
    </row>
    <row r="16" spans="1:11" x14ac:dyDescent="0.25">
      <c r="A16" s="2" t="s">
        <v>67</v>
      </c>
      <c r="B16" s="4">
        <v>1465</v>
      </c>
      <c r="C16" s="4">
        <v>255</v>
      </c>
      <c r="D16" s="4">
        <v>170</v>
      </c>
      <c r="E16" s="4">
        <v>1890</v>
      </c>
      <c r="F16" s="5">
        <f t="shared" si="0"/>
        <v>0.22486772486772486</v>
      </c>
      <c r="G16" s="4">
        <v>23</v>
      </c>
      <c r="H16" s="7"/>
      <c r="I16" s="7"/>
      <c r="J16" s="7"/>
      <c r="K16" s="7"/>
    </row>
    <row r="17" spans="1:11" x14ac:dyDescent="0.25">
      <c r="A17" s="2" t="s">
        <v>69</v>
      </c>
      <c r="B17" s="4">
        <v>1965</v>
      </c>
      <c r="C17" s="4">
        <v>1055</v>
      </c>
      <c r="D17" s="4">
        <v>0</v>
      </c>
      <c r="E17" s="4">
        <v>3020</v>
      </c>
      <c r="F17" s="5">
        <f t="shared" si="0"/>
        <v>0.34933774834437087</v>
      </c>
      <c r="G17" s="4">
        <v>21</v>
      </c>
      <c r="H17" s="7"/>
      <c r="I17" s="7"/>
      <c r="J17" s="7"/>
      <c r="K17" s="7"/>
    </row>
    <row r="18" spans="1:11" x14ac:dyDescent="0.25">
      <c r="A18" s="2" t="s">
        <v>73</v>
      </c>
      <c r="B18" s="10">
        <v>2095</v>
      </c>
      <c r="C18" s="10">
        <v>335</v>
      </c>
      <c r="D18" s="4">
        <v>1345</v>
      </c>
      <c r="E18" s="4">
        <v>3775</v>
      </c>
      <c r="F18" s="5">
        <f t="shared" si="0"/>
        <v>0.44503311258278144</v>
      </c>
      <c r="G18" s="10">
        <v>16</v>
      </c>
      <c r="H18" s="7"/>
      <c r="I18" s="7"/>
      <c r="J18" s="7"/>
      <c r="K18" s="7"/>
    </row>
    <row r="19" spans="1:11" x14ac:dyDescent="0.25">
      <c r="A19" s="2" t="s">
        <v>80</v>
      </c>
      <c r="B19" s="4">
        <v>1645</v>
      </c>
      <c r="C19" s="4">
        <v>345</v>
      </c>
      <c r="D19" s="4">
        <v>1945</v>
      </c>
      <c r="E19" s="4">
        <v>3930</v>
      </c>
      <c r="F19" s="5">
        <f t="shared" si="0"/>
        <v>0.58269720101781175</v>
      </c>
      <c r="G19" s="4">
        <v>7</v>
      </c>
      <c r="H19" s="7"/>
      <c r="I19" s="7"/>
      <c r="J19" s="7"/>
      <c r="K19" s="7"/>
    </row>
    <row r="20" spans="1:11" x14ac:dyDescent="0.25">
      <c r="A20" s="2" t="s">
        <v>87</v>
      </c>
      <c r="B20" s="4">
        <v>660</v>
      </c>
      <c r="C20" s="4">
        <v>630</v>
      </c>
      <c r="D20" s="4">
        <v>5</v>
      </c>
      <c r="E20" s="4">
        <v>1295</v>
      </c>
      <c r="F20" s="5">
        <f t="shared" si="0"/>
        <v>0.49034749034749037</v>
      </c>
      <c r="G20" s="4">
        <v>12</v>
      </c>
      <c r="H20" s="7"/>
      <c r="I20" s="7"/>
      <c r="J20" s="7"/>
      <c r="K20" s="7"/>
    </row>
    <row r="21" spans="1:11" x14ac:dyDescent="0.25">
      <c r="A21" s="2" t="s">
        <v>91</v>
      </c>
      <c r="B21" s="4">
        <v>2405</v>
      </c>
      <c r="C21" s="4">
        <v>580</v>
      </c>
      <c r="D21" s="4">
        <v>3500</v>
      </c>
      <c r="E21" s="4">
        <v>6485</v>
      </c>
      <c r="F21" s="5">
        <f t="shared" si="0"/>
        <v>0.62914417887432539</v>
      </c>
      <c r="G21" s="4">
        <v>3</v>
      </c>
      <c r="H21" s="7"/>
      <c r="I21" s="7"/>
      <c r="J21" s="7"/>
      <c r="K21" s="7"/>
    </row>
    <row r="22" spans="1:11" x14ac:dyDescent="0.25">
      <c r="A22" s="2" t="s">
        <v>179</v>
      </c>
      <c r="B22" s="4">
        <v>1475</v>
      </c>
      <c r="C22" s="4">
        <v>365</v>
      </c>
      <c r="D22" s="4">
        <v>335</v>
      </c>
      <c r="E22" s="4">
        <v>2170</v>
      </c>
      <c r="F22" s="5">
        <f t="shared" si="0"/>
        <v>0.32258064516129031</v>
      </c>
      <c r="G22" s="4">
        <v>22</v>
      </c>
      <c r="H22" s="7"/>
      <c r="I22" s="7"/>
      <c r="J22" s="7"/>
      <c r="K22" s="7"/>
    </row>
    <row r="23" spans="1:11" x14ac:dyDescent="0.25">
      <c r="A23" s="2" t="s">
        <v>98</v>
      </c>
      <c r="B23" s="4">
        <v>2030</v>
      </c>
      <c r="C23" s="4">
        <v>140</v>
      </c>
      <c r="D23" s="4">
        <v>1425</v>
      </c>
      <c r="E23" s="4">
        <v>3595</v>
      </c>
      <c r="F23" s="5">
        <f t="shared" si="0"/>
        <v>0.43532684283727396</v>
      </c>
      <c r="G23" s="4">
        <v>17</v>
      </c>
      <c r="H23" s="7"/>
      <c r="I23" s="7"/>
      <c r="J23" s="7"/>
      <c r="K23" s="7"/>
    </row>
    <row r="24" spans="1:11" x14ac:dyDescent="0.25">
      <c r="A24" s="2" t="s">
        <v>102</v>
      </c>
      <c r="B24" s="4">
        <v>1610</v>
      </c>
      <c r="C24" s="4">
        <v>300</v>
      </c>
      <c r="D24" s="4">
        <v>2255</v>
      </c>
      <c r="E24" s="4">
        <v>4160</v>
      </c>
      <c r="F24" s="5">
        <f t="shared" si="0"/>
        <v>0.61418269230769229</v>
      </c>
      <c r="G24" s="4">
        <v>5</v>
      </c>
      <c r="H24" s="7"/>
      <c r="I24" s="7"/>
      <c r="J24" s="7"/>
      <c r="K24" s="7"/>
    </row>
    <row r="25" spans="1:11" x14ac:dyDescent="0.25">
      <c r="A25" s="2" t="s">
        <v>107</v>
      </c>
      <c r="B25" s="4">
        <v>1190</v>
      </c>
      <c r="C25" s="4">
        <v>395</v>
      </c>
      <c r="D25" s="4">
        <v>1720</v>
      </c>
      <c r="E25" s="4">
        <v>3305</v>
      </c>
      <c r="F25" s="5">
        <f t="shared" si="0"/>
        <v>0.63993948562783665</v>
      </c>
      <c r="G25" s="4">
        <v>2</v>
      </c>
      <c r="H25" s="7"/>
      <c r="I25" s="7"/>
      <c r="J25" s="7"/>
      <c r="K25" s="7"/>
    </row>
    <row r="26" spans="1:11" x14ac:dyDescent="0.25">
      <c r="A26" s="2" t="s">
        <v>127</v>
      </c>
      <c r="B26" s="4">
        <v>1740</v>
      </c>
      <c r="C26" s="4">
        <v>180</v>
      </c>
      <c r="D26" s="4">
        <v>785</v>
      </c>
      <c r="E26" s="4">
        <v>2700</v>
      </c>
      <c r="F26" s="5">
        <f t="shared" si="0"/>
        <v>0.3574074074074074</v>
      </c>
      <c r="G26" s="4">
        <v>20</v>
      </c>
      <c r="H26" s="7"/>
      <c r="I26" s="7"/>
      <c r="J26" s="7"/>
      <c r="K26" s="7"/>
    </row>
    <row r="27" spans="1:11" x14ac:dyDescent="0.25">
      <c r="A27" s="2" t="s">
        <v>129</v>
      </c>
      <c r="B27" s="4">
        <v>1645</v>
      </c>
      <c r="C27" s="4">
        <v>315</v>
      </c>
      <c r="D27" s="4">
        <v>1485</v>
      </c>
      <c r="E27" s="4">
        <v>3445</v>
      </c>
      <c r="F27" s="5">
        <f t="shared" si="0"/>
        <v>0.52249637155297535</v>
      </c>
      <c r="G27" s="4">
        <v>10</v>
      </c>
      <c r="H27" s="7"/>
      <c r="I27" s="7"/>
      <c r="J27" s="7"/>
      <c r="K27" s="7"/>
    </row>
    <row r="28" spans="1:11" x14ac:dyDescent="0.25">
      <c r="A28" s="2" t="s">
        <v>144</v>
      </c>
      <c r="B28" s="4">
        <v>3695</v>
      </c>
      <c r="C28" s="4">
        <v>125</v>
      </c>
      <c r="D28" s="4">
        <v>3080</v>
      </c>
      <c r="E28" s="4">
        <v>6900</v>
      </c>
      <c r="F28" s="5">
        <f t="shared" si="0"/>
        <v>0.46449275362318843</v>
      </c>
      <c r="G28" s="4">
        <v>13</v>
      </c>
      <c r="H28" s="7"/>
      <c r="I28" s="7"/>
      <c r="J28" s="7"/>
      <c r="K28" s="7"/>
    </row>
    <row r="29" spans="1:11" x14ac:dyDescent="0.25">
      <c r="A29" s="2" t="s">
        <v>147</v>
      </c>
      <c r="B29" s="4">
        <v>1345</v>
      </c>
      <c r="C29" s="4">
        <v>670</v>
      </c>
      <c r="D29" s="4">
        <v>2010</v>
      </c>
      <c r="E29" s="4">
        <v>4030</v>
      </c>
      <c r="F29" s="5">
        <f t="shared" si="0"/>
        <v>0.66501240694789077</v>
      </c>
      <c r="G29" s="4">
        <v>1</v>
      </c>
      <c r="H29" s="7"/>
      <c r="I29" s="7"/>
      <c r="J29" s="7"/>
      <c r="K29" s="7"/>
    </row>
    <row r="30" spans="1:11" x14ac:dyDescent="0.25">
      <c r="A30" s="2" t="s">
        <v>156</v>
      </c>
      <c r="B30" s="4">
        <v>1060</v>
      </c>
      <c r="C30" s="4">
        <v>115</v>
      </c>
      <c r="D30" s="4">
        <v>620</v>
      </c>
      <c r="E30" s="4">
        <v>1790</v>
      </c>
      <c r="F30" s="5">
        <f t="shared" si="0"/>
        <v>0.41061452513966479</v>
      </c>
      <c r="G30" s="4">
        <v>19</v>
      </c>
      <c r="H30" s="7"/>
      <c r="I30" s="7"/>
      <c r="J30" s="7"/>
      <c r="K30" s="7"/>
    </row>
    <row r="31" spans="1:11" x14ac:dyDescent="0.25">
      <c r="A31" s="6" t="s">
        <v>161</v>
      </c>
      <c r="B31" s="15">
        <v>40290</v>
      </c>
      <c r="C31" s="15">
        <v>8595</v>
      </c>
      <c r="D31" s="15">
        <v>31970</v>
      </c>
      <c r="E31" s="15">
        <v>80855</v>
      </c>
      <c r="F31" s="16">
        <f>(C31+D31)/E31</f>
        <v>0.50170057510358046</v>
      </c>
      <c r="G31" s="15"/>
      <c r="H31" s="7"/>
      <c r="I31" s="7"/>
      <c r="J31" s="7"/>
      <c r="K31" s="7"/>
    </row>
    <row r="32" spans="1:11" x14ac:dyDescent="0.25">
      <c r="A32" s="7"/>
      <c r="B32" s="7"/>
      <c r="C32" s="7"/>
      <c r="D32" s="7"/>
      <c r="E32" s="7"/>
      <c r="F32" s="7"/>
      <c r="G32" s="7"/>
      <c r="H32" s="7"/>
      <c r="I32" s="7"/>
      <c r="J32" s="7"/>
      <c r="K32" s="7"/>
    </row>
    <row r="33" spans="1:11" x14ac:dyDescent="0.25">
      <c r="A33" s="7"/>
      <c r="B33" s="7"/>
      <c r="C33" s="7"/>
      <c r="D33" s="7"/>
      <c r="E33" s="7"/>
      <c r="F33" s="7"/>
      <c r="G33" s="7"/>
      <c r="H33" s="7"/>
      <c r="I33" s="7"/>
      <c r="J33" s="7"/>
      <c r="K33" s="7"/>
    </row>
    <row r="34" spans="1:11" x14ac:dyDescent="0.25">
      <c r="A34" s="7"/>
      <c r="B34" s="7"/>
      <c r="C34" s="7"/>
      <c r="D34" s="7"/>
      <c r="E34" s="7"/>
      <c r="F34" s="7"/>
      <c r="G34" s="7"/>
      <c r="H34" s="7"/>
      <c r="I34" s="7"/>
      <c r="J34" s="7"/>
      <c r="K34" s="7"/>
    </row>
    <row r="35" spans="1:11" s="7" customFormat="1" x14ac:dyDescent="0.25"/>
    <row r="36" spans="1:11" s="7" customFormat="1" hidden="1" x14ac:dyDescent="0.25"/>
    <row r="37" spans="1:11" s="7" customFormat="1" hidden="1" x14ac:dyDescent="0.25"/>
    <row r="38" spans="1:11" s="7" customFormat="1" hidden="1" x14ac:dyDescent="0.25"/>
    <row r="39" spans="1:11" s="7" customFormat="1" hidden="1" x14ac:dyDescent="0.25"/>
    <row r="40" spans="1:11" s="7" customFormat="1" hidden="1" x14ac:dyDescent="0.25"/>
    <row r="41" spans="1:11" s="7" customFormat="1" hidden="1" x14ac:dyDescent="0.25"/>
    <row r="42" spans="1:11" s="7" customFormat="1" hidden="1" x14ac:dyDescent="0.25"/>
    <row r="43" spans="1:11" s="7" customFormat="1" hidden="1" x14ac:dyDescent="0.25"/>
    <row r="44" spans="1:11" s="7" customFormat="1" hidden="1" x14ac:dyDescent="0.25"/>
    <row r="45" spans="1:11" s="7" customFormat="1" hidden="1" x14ac:dyDescent="0.25"/>
    <row r="46" spans="1:11" s="7" customFormat="1" hidden="1" x14ac:dyDescent="0.25"/>
    <row r="47" spans="1:11" s="7" customFormat="1" hidden="1" x14ac:dyDescent="0.25"/>
  </sheetData>
  <hyperlinks>
    <hyperlink ref="B4" r:id="rId1" location="terms-employment "/>
  </hyperlinks>
  <pageMargins left="0.7" right="0.7" top="0.75" bottom="0.75" header="0.3" footer="0.3"/>
  <pageSetup paperSize="9" scale="61" orientation="portrait"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All contract levels &amp; types</vt:lpstr>
      <vt:lpstr>All Academics</vt:lpstr>
      <vt:lpstr>Russell Group All Academics</vt:lpstr>
      <vt:lpstr>TO &amp; TR</vt:lpstr>
      <vt:lpstr>Russell Group TO &amp; TR</vt:lpstr>
      <vt:lpstr>'All Academics'!Print_Area</vt:lpstr>
      <vt:lpstr>'All contract levels &amp; types'!Print_Area</vt:lpstr>
      <vt:lpstr>'Russell Group All Academics'!Print_Area</vt:lpstr>
      <vt:lpstr>'Russell Group TO &amp; TR'!Print_Area</vt:lpstr>
      <vt:lpstr>'TO &amp; TR'!Print_Area</vt:lpstr>
      <vt:lpstr>'TO &amp; TR'!Print_Titles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Jonathon Guy</dc:creator>
  <cp:lastModifiedBy>Jonathon Guy</cp:lastModifiedBy>
  <cp:lastPrinted>2018-09-28T13:02:51Z</cp:lastPrinted>
  <dcterms:created xsi:type="dcterms:W3CDTF">2016-10-31T15:10:28Z</dcterms:created>
  <dcterms:modified xsi:type="dcterms:W3CDTF">2018-09-28T13:09:20Z</dcterms:modified>
</cp:coreProperties>
</file>